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X:\5311\Interreg 6A\6_Formulare &amp; Mustertexte\01 Antrag\Budgetformular\"/>
    </mc:Choice>
  </mc:AlternateContent>
  <workbookProtection workbookAlgorithmName="SHA-512" workbookHashValue="XGlJA8Xf5Pts5ipfbkUIEz3Y5A54WHk+2Csjmcdrt5JVtQLA3Y+v6QdOhoKIvlms6VYgsUFRpJTvtcKYBMJhGA==" workbookSaltValue="y4GhSATc2AZQBxM67tXXdA==" workbookSpinCount="100000" lockStructure="1"/>
  <bookViews>
    <workbookView xWindow="0" yWindow="0" windowWidth="25200" windowHeight="11850" firstSheet="1" activeTab="1"/>
  </bookViews>
  <sheets>
    <sheet name="Quellen" sheetId="21" state="hidden" r:id="rId1"/>
    <sheet name="Angaben-Oplysninger" sheetId="35" r:id="rId2"/>
    <sheet name="Übersicht-Overblik" sheetId="6" r:id="rId3"/>
    <sheet name="Leadpartner" sheetId="20" r:id="rId4"/>
    <sheet name="Projektpartner 1" sheetId="94" r:id="rId5"/>
    <sheet name="Projektpartner 2" sheetId="95" r:id="rId6"/>
    <sheet name="Projektpartner 3" sheetId="96" r:id="rId7"/>
    <sheet name="Projektpartner 4" sheetId="97" r:id="rId8"/>
    <sheet name="Projektpartner 5" sheetId="98" r:id="rId9"/>
    <sheet name="Projektpartner 6" sheetId="99" r:id="rId10"/>
    <sheet name="Projektpartner 7" sheetId="100" r:id="rId11"/>
    <sheet name="Projektpartner 8" sheetId="101" r:id="rId12"/>
    <sheet name="Projektpartner 9" sheetId="102" r:id="rId13"/>
    <sheet name="Projektpartner 10" sheetId="103" r:id="rId14"/>
    <sheet name="Projektpartner 11" sheetId="104" r:id="rId15"/>
    <sheet name="Projektpartner 12" sheetId="105" r:id="rId16"/>
    <sheet name="Projektpartner 13" sheetId="106" r:id="rId17"/>
    <sheet name="Projektpartner 14" sheetId="107" r:id="rId18"/>
  </sheets>
  <definedNames>
    <definedName name="_xlnm._FilterDatabase" localSheetId="3" hidden="1">Quellen!#REF!</definedName>
    <definedName name="_xlnm._FilterDatabase" localSheetId="4" hidden="1">Quellen!#REF!</definedName>
    <definedName name="_xlnm._FilterDatabase" localSheetId="13" hidden="1">Quellen!#REF!</definedName>
    <definedName name="_xlnm._FilterDatabase" localSheetId="14" hidden="1">Quellen!#REF!</definedName>
    <definedName name="_xlnm._FilterDatabase" localSheetId="15" hidden="1">Quellen!#REF!</definedName>
    <definedName name="_xlnm._FilterDatabase" localSheetId="16" hidden="1">Quellen!#REF!</definedName>
    <definedName name="_xlnm._FilterDatabase" localSheetId="17" hidden="1">Quellen!#REF!</definedName>
    <definedName name="_xlnm._FilterDatabase" localSheetId="5" hidden="1">Quellen!#REF!</definedName>
    <definedName name="_xlnm._FilterDatabase" localSheetId="6" hidden="1">Quellen!#REF!</definedName>
    <definedName name="_xlnm._FilterDatabase" localSheetId="7" hidden="1">Quellen!#REF!</definedName>
    <definedName name="_xlnm._FilterDatabase" localSheetId="8" hidden="1">Quellen!#REF!</definedName>
    <definedName name="_xlnm._FilterDatabase" localSheetId="9" hidden="1">Quellen!#REF!</definedName>
    <definedName name="_xlnm._FilterDatabase" localSheetId="10" hidden="1">Quellen!#REF!</definedName>
    <definedName name="_xlnm._FilterDatabase" localSheetId="11" hidden="1">Quellen!#REF!</definedName>
    <definedName name="_xlnm._FilterDatabase" localSheetId="12" hidden="1">Quellen!#REF!</definedName>
    <definedName name="_xlnm.Print_Area" localSheetId="1">'Angaben-Oplysninger'!$A$1:$F$41</definedName>
  </definedNames>
  <calcPr calcId="162913"/>
</workbook>
</file>

<file path=xl/calcChain.xml><?xml version="1.0" encoding="utf-8"?>
<calcChain xmlns="http://schemas.openxmlformats.org/spreadsheetml/2006/main">
  <c r="Q84" i="94" l="1"/>
  <c r="Q84" i="95"/>
  <c r="Q84" i="96"/>
  <c r="Q84" i="97"/>
  <c r="Q84" i="98"/>
  <c r="Q84" i="99"/>
  <c r="Q84" i="100"/>
  <c r="Q84" i="101"/>
  <c r="Q84" i="102"/>
  <c r="Q84" i="103"/>
  <c r="Q84" i="104"/>
  <c r="Q84" i="105"/>
  <c r="Q84" i="106"/>
  <c r="Q84" i="107"/>
  <c r="Q84" i="20"/>
  <c r="K85" i="94" l="1"/>
  <c r="K85" i="95"/>
  <c r="K85" i="96"/>
  <c r="K85" i="97"/>
  <c r="K85" i="98"/>
  <c r="K85" i="99"/>
  <c r="K85" i="100"/>
  <c r="K85" i="101"/>
  <c r="K85" i="102"/>
  <c r="K85" i="103"/>
  <c r="K85" i="104"/>
  <c r="K85" i="105"/>
  <c r="K85" i="106"/>
  <c r="K85" i="107"/>
  <c r="K85" i="20"/>
  <c r="N85" i="94"/>
  <c r="N85" i="95"/>
  <c r="N85" i="96"/>
  <c r="N85" i="97"/>
  <c r="N85" i="98"/>
  <c r="N85" i="99"/>
  <c r="N85" i="100"/>
  <c r="N85" i="101"/>
  <c r="N85" i="102"/>
  <c r="N85" i="103"/>
  <c r="N85" i="104"/>
  <c r="N85" i="105"/>
  <c r="N85" i="106"/>
  <c r="N85" i="107"/>
  <c r="N85" i="20"/>
  <c r="N84" i="94"/>
  <c r="N84" i="95"/>
  <c r="N84" i="96"/>
  <c r="N84" i="97"/>
  <c r="N84" i="98"/>
  <c r="N84" i="99"/>
  <c r="N84" i="100"/>
  <c r="N84" i="101"/>
  <c r="N84" i="102"/>
  <c r="N84" i="103"/>
  <c r="N84" i="104"/>
  <c r="N84" i="105"/>
  <c r="N84" i="106"/>
  <c r="N84" i="107"/>
  <c r="N84" i="20"/>
  <c r="O84" i="94"/>
  <c r="O84" i="95"/>
  <c r="O84" i="96"/>
  <c r="O84" i="97"/>
  <c r="O84" i="98"/>
  <c r="O84" i="99"/>
  <c r="O84" i="100"/>
  <c r="O84" i="101"/>
  <c r="O84" i="102"/>
  <c r="O84" i="103"/>
  <c r="O84" i="104"/>
  <c r="O84" i="105"/>
  <c r="O84" i="106"/>
  <c r="O84" i="107"/>
  <c r="O84" i="20"/>
  <c r="G53" i="6" l="1"/>
  <c r="J33" i="6" l="1"/>
  <c r="M66" i="6" l="1"/>
  <c r="M65" i="6"/>
  <c r="M64" i="6"/>
  <c r="M63" i="6"/>
  <c r="M62" i="6"/>
  <c r="M61" i="6"/>
  <c r="M60" i="6"/>
  <c r="M59" i="6"/>
  <c r="M58" i="6"/>
  <c r="M57" i="6"/>
  <c r="H33" i="6" l="1"/>
  <c r="H4" i="94" l="1"/>
  <c r="H4" i="95"/>
  <c r="H4" i="96"/>
  <c r="H4" i="97"/>
  <c r="H4" i="98"/>
  <c r="H4" i="99"/>
  <c r="H4" i="100"/>
  <c r="H4" i="101"/>
  <c r="H4" i="102"/>
  <c r="H4" i="103"/>
  <c r="H4" i="104"/>
  <c r="H4" i="105"/>
  <c r="H4" i="106"/>
  <c r="H4" i="107"/>
  <c r="H4" i="20"/>
  <c r="N49" i="94"/>
  <c r="N49" i="95"/>
  <c r="N49" i="96"/>
  <c r="N49" i="97"/>
  <c r="N49" i="98"/>
  <c r="N49" i="99"/>
  <c r="N49" i="100"/>
  <c r="N49" i="101"/>
  <c r="N49" i="102"/>
  <c r="N49" i="103"/>
  <c r="N49" i="104"/>
  <c r="N49" i="105"/>
  <c r="N49" i="106"/>
  <c r="N49" i="107"/>
  <c r="N49" i="20"/>
  <c r="M49" i="94"/>
  <c r="O49" i="94" s="1"/>
  <c r="M49" i="95"/>
  <c r="M49" i="96"/>
  <c r="M49" i="97"/>
  <c r="M49" i="98"/>
  <c r="O49" i="98" s="1"/>
  <c r="M49" i="99"/>
  <c r="M49" i="100"/>
  <c r="M49" i="101"/>
  <c r="M49" i="102"/>
  <c r="O49" i="102" s="1"/>
  <c r="M49" i="103"/>
  <c r="M49" i="104"/>
  <c r="M49" i="105"/>
  <c r="M49" i="106"/>
  <c r="O49" i="106" s="1"/>
  <c r="M49" i="107"/>
  <c r="M49" i="20"/>
  <c r="L49" i="94"/>
  <c r="L49" i="95"/>
  <c r="L49" i="96"/>
  <c r="L49" i="97"/>
  <c r="L49" i="98"/>
  <c r="L49" i="99"/>
  <c r="O49" i="99" s="1"/>
  <c r="L49" i="100"/>
  <c r="L49" i="101"/>
  <c r="L49" i="102"/>
  <c r="L49" i="103"/>
  <c r="L49" i="104"/>
  <c r="L49" i="105"/>
  <c r="L49" i="106"/>
  <c r="L49" i="107"/>
  <c r="O49" i="107" s="1"/>
  <c r="L49" i="20"/>
  <c r="K49" i="94"/>
  <c r="K49" i="95"/>
  <c r="O49" i="95" s="1"/>
  <c r="K49" i="96"/>
  <c r="O49" i="96" s="1"/>
  <c r="K49" i="97"/>
  <c r="K49" i="98"/>
  <c r="K49" i="99"/>
  <c r="K49" i="100"/>
  <c r="K49" i="101"/>
  <c r="K49" i="102"/>
  <c r="K49" i="103"/>
  <c r="O49" i="103" s="1"/>
  <c r="K49" i="104"/>
  <c r="O49" i="104" s="1"/>
  <c r="K49" i="105"/>
  <c r="K49" i="106"/>
  <c r="K49" i="107"/>
  <c r="K49" i="20"/>
  <c r="O49" i="20" s="1"/>
  <c r="O49" i="100"/>
  <c r="N63" i="94"/>
  <c r="N63" i="95"/>
  <c r="N63" i="96"/>
  <c r="N63" i="97"/>
  <c r="N63" i="98"/>
  <c r="O63" i="98" s="1"/>
  <c r="N63" i="99"/>
  <c r="N63" i="100"/>
  <c r="N63" i="101"/>
  <c r="N63" i="102"/>
  <c r="N63" i="103"/>
  <c r="N63" i="104"/>
  <c r="N63" i="105"/>
  <c r="N63" i="106"/>
  <c r="N63" i="107"/>
  <c r="N63" i="20"/>
  <c r="M63" i="94"/>
  <c r="M63" i="95"/>
  <c r="M63" i="96"/>
  <c r="M63" i="97"/>
  <c r="M63" i="98"/>
  <c r="M63" i="99"/>
  <c r="M63" i="100"/>
  <c r="M63" i="101"/>
  <c r="M63" i="102"/>
  <c r="O63" i="102" s="1"/>
  <c r="M63" i="103"/>
  <c r="O63" i="103" s="1"/>
  <c r="M63" i="104"/>
  <c r="M63" i="105"/>
  <c r="M63" i="106"/>
  <c r="O63" i="106" s="1"/>
  <c r="M63" i="107"/>
  <c r="M63" i="20"/>
  <c r="L63" i="94"/>
  <c r="L63" i="95"/>
  <c r="O63" i="95" s="1"/>
  <c r="L63" i="96"/>
  <c r="O63" i="96" s="1"/>
  <c r="L63" i="97"/>
  <c r="L63" i="98"/>
  <c r="L63" i="99"/>
  <c r="L63" i="100"/>
  <c r="O63" i="100" s="1"/>
  <c r="L63" i="101"/>
  <c r="L63" i="102"/>
  <c r="L63" i="103"/>
  <c r="L63" i="104"/>
  <c r="L63" i="105"/>
  <c r="L63" i="106"/>
  <c r="L63" i="107"/>
  <c r="O63" i="107" s="1"/>
  <c r="L63" i="20"/>
  <c r="O63" i="20" s="1"/>
  <c r="K63" i="94"/>
  <c r="K63" i="95"/>
  <c r="K63" i="96"/>
  <c r="K63" i="97"/>
  <c r="K63" i="98"/>
  <c r="K63" i="99"/>
  <c r="K63" i="100"/>
  <c r="K63" i="101"/>
  <c r="K63" i="102"/>
  <c r="K63" i="103"/>
  <c r="K63" i="104"/>
  <c r="K63" i="105"/>
  <c r="K63" i="106"/>
  <c r="K63" i="107"/>
  <c r="K63" i="20"/>
  <c r="O63" i="94"/>
  <c r="O63" i="99"/>
  <c r="O63" i="104"/>
  <c r="O54" i="94"/>
  <c r="O55" i="94"/>
  <c r="O56" i="94"/>
  <c r="O57" i="94"/>
  <c r="O58" i="94"/>
  <c r="O59" i="94"/>
  <c r="O60" i="94"/>
  <c r="O61" i="94"/>
  <c r="O62" i="94"/>
  <c r="O54" i="95"/>
  <c r="O55" i="95"/>
  <c r="O56" i="95"/>
  <c r="O57" i="95"/>
  <c r="O58" i="95"/>
  <c r="O59" i="95"/>
  <c r="O60" i="95"/>
  <c r="O61" i="95"/>
  <c r="O62" i="95"/>
  <c r="O54" i="96"/>
  <c r="O55" i="96"/>
  <c r="O56" i="96"/>
  <c r="O57" i="96"/>
  <c r="O58" i="96"/>
  <c r="O59" i="96"/>
  <c r="O60" i="96"/>
  <c r="O61" i="96"/>
  <c r="O62" i="96"/>
  <c r="O54" i="97"/>
  <c r="O55" i="97"/>
  <c r="O56" i="97"/>
  <c r="O57" i="97"/>
  <c r="O58" i="97"/>
  <c r="O59" i="97"/>
  <c r="O60" i="97"/>
  <c r="O61" i="97"/>
  <c r="O62" i="97"/>
  <c r="O54" i="98"/>
  <c r="O55" i="98"/>
  <c r="O56" i="98"/>
  <c r="O57" i="98"/>
  <c r="O58" i="98"/>
  <c r="O59" i="98"/>
  <c r="O60" i="98"/>
  <c r="O61" i="98"/>
  <c r="O62" i="98"/>
  <c r="O54" i="99"/>
  <c r="O55" i="99"/>
  <c r="O56" i="99"/>
  <c r="O57" i="99"/>
  <c r="O58" i="99"/>
  <c r="O59" i="99"/>
  <c r="O60" i="99"/>
  <c r="O61" i="99"/>
  <c r="O62" i="99"/>
  <c r="O54" i="100"/>
  <c r="O55" i="100"/>
  <c r="O56" i="100"/>
  <c r="O57" i="100"/>
  <c r="O58" i="100"/>
  <c r="O59" i="100"/>
  <c r="O60" i="100"/>
  <c r="O61" i="100"/>
  <c r="O62" i="100"/>
  <c r="O54" i="101"/>
  <c r="O55" i="101"/>
  <c r="O56" i="101"/>
  <c r="O57" i="101"/>
  <c r="O58" i="101"/>
  <c r="O59" i="101"/>
  <c r="O60" i="101"/>
  <c r="O61" i="101"/>
  <c r="O62" i="101"/>
  <c r="O54" i="102"/>
  <c r="O55" i="102"/>
  <c r="O56" i="102"/>
  <c r="O57" i="102"/>
  <c r="O58" i="102"/>
  <c r="O59" i="102"/>
  <c r="O60" i="102"/>
  <c r="O61" i="102"/>
  <c r="O62" i="102"/>
  <c r="O54" i="103"/>
  <c r="O55" i="103"/>
  <c r="O56" i="103"/>
  <c r="O57" i="103"/>
  <c r="O58" i="103"/>
  <c r="O59" i="103"/>
  <c r="O60" i="103"/>
  <c r="O61" i="103"/>
  <c r="O62" i="103"/>
  <c r="O54" i="104"/>
  <c r="O55" i="104"/>
  <c r="O56" i="104"/>
  <c r="O57" i="104"/>
  <c r="O58" i="104"/>
  <c r="O59" i="104"/>
  <c r="O60" i="104"/>
  <c r="O61" i="104"/>
  <c r="O62" i="104"/>
  <c r="O54" i="105"/>
  <c r="O55" i="105"/>
  <c r="O56" i="105"/>
  <c r="O57" i="105"/>
  <c r="O58" i="105"/>
  <c r="O59" i="105"/>
  <c r="O60" i="105"/>
  <c r="O61" i="105"/>
  <c r="O62" i="105"/>
  <c r="O54" i="106"/>
  <c r="O55" i="106"/>
  <c r="O56" i="106"/>
  <c r="O57" i="106"/>
  <c r="O58" i="106"/>
  <c r="O59" i="106"/>
  <c r="O60" i="106"/>
  <c r="O61" i="106"/>
  <c r="O62" i="106"/>
  <c r="O54" i="107"/>
  <c r="O55" i="107"/>
  <c r="O56" i="107"/>
  <c r="O57" i="107"/>
  <c r="O58" i="107"/>
  <c r="O59" i="107"/>
  <c r="O60" i="107"/>
  <c r="O61" i="107"/>
  <c r="O62" i="107"/>
  <c r="O54" i="20"/>
  <c r="O55" i="20"/>
  <c r="O56" i="20"/>
  <c r="O57" i="20"/>
  <c r="O58" i="20"/>
  <c r="O59" i="20"/>
  <c r="O60" i="20"/>
  <c r="O61" i="20"/>
  <c r="O62" i="20"/>
  <c r="O53" i="94"/>
  <c r="O53" i="95"/>
  <c r="O53" i="96"/>
  <c r="O53" i="97"/>
  <c r="O53" i="98"/>
  <c r="O53" i="99"/>
  <c r="O53" i="100"/>
  <c r="O53" i="101"/>
  <c r="O53" i="102"/>
  <c r="O53" i="103"/>
  <c r="O53" i="104"/>
  <c r="O53" i="105"/>
  <c r="O53" i="106"/>
  <c r="O53" i="107"/>
  <c r="O53" i="20"/>
  <c r="O52" i="94"/>
  <c r="O52" i="95"/>
  <c r="O52" i="96"/>
  <c r="O52" i="97"/>
  <c r="O52" i="98"/>
  <c r="O52" i="99"/>
  <c r="O52" i="100"/>
  <c r="O52" i="101"/>
  <c r="O52" i="102"/>
  <c r="O52" i="103"/>
  <c r="O52" i="104"/>
  <c r="O52" i="105"/>
  <c r="O52" i="106"/>
  <c r="O52" i="107"/>
  <c r="O52" i="20"/>
  <c r="G74" i="6"/>
  <c r="H74" i="6"/>
  <c r="I74" i="6"/>
  <c r="J74" i="6"/>
  <c r="K74" i="6"/>
  <c r="L74" i="6"/>
  <c r="M74" i="6"/>
  <c r="N74" i="6"/>
  <c r="O74" i="6"/>
  <c r="G75" i="6"/>
  <c r="H75" i="6"/>
  <c r="I75" i="6"/>
  <c r="J75" i="6"/>
  <c r="K75" i="6"/>
  <c r="L75" i="6"/>
  <c r="M75" i="6"/>
  <c r="N75" i="6"/>
  <c r="O75" i="6"/>
  <c r="G76" i="6"/>
  <c r="H76" i="6"/>
  <c r="I76" i="6"/>
  <c r="J76" i="6"/>
  <c r="K76" i="6"/>
  <c r="L76" i="6"/>
  <c r="M76" i="6"/>
  <c r="N76" i="6"/>
  <c r="O76" i="6"/>
  <c r="G77" i="6"/>
  <c r="H77" i="6"/>
  <c r="I77" i="6"/>
  <c r="J77" i="6"/>
  <c r="K77" i="6"/>
  <c r="L77" i="6"/>
  <c r="M77" i="6"/>
  <c r="N77" i="6"/>
  <c r="O77" i="6"/>
  <c r="G78" i="6"/>
  <c r="H78" i="6"/>
  <c r="I78" i="6"/>
  <c r="J78" i="6"/>
  <c r="K78" i="6"/>
  <c r="L78" i="6"/>
  <c r="M78" i="6"/>
  <c r="N78" i="6"/>
  <c r="O78" i="6"/>
  <c r="G79" i="6"/>
  <c r="H79" i="6"/>
  <c r="I79" i="6"/>
  <c r="J79" i="6"/>
  <c r="K79" i="6"/>
  <c r="L79" i="6"/>
  <c r="M79" i="6"/>
  <c r="N79" i="6"/>
  <c r="O79" i="6"/>
  <c r="G80" i="6"/>
  <c r="H80" i="6"/>
  <c r="I80" i="6"/>
  <c r="J80" i="6"/>
  <c r="K80" i="6"/>
  <c r="L80" i="6"/>
  <c r="M80" i="6"/>
  <c r="N80" i="6"/>
  <c r="O80" i="6"/>
  <c r="G81" i="6"/>
  <c r="H81" i="6"/>
  <c r="I81" i="6"/>
  <c r="J81" i="6"/>
  <c r="K81" i="6"/>
  <c r="L81" i="6"/>
  <c r="M81" i="6"/>
  <c r="N81" i="6"/>
  <c r="O81" i="6"/>
  <c r="G82" i="6"/>
  <c r="H82" i="6"/>
  <c r="I82" i="6"/>
  <c r="J82" i="6"/>
  <c r="K82" i="6"/>
  <c r="L82" i="6"/>
  <c r="M82" i="6"/>
  <c r="N82" i="6"/>
  <c r="O82" i="6"/>
  <c r="G83" i="6"/>
  <c r="H83" i="6"/>
  <c r="I83" i="6"/>
  <c r="J83" i="6"/>
  <c r="K83" i="6"/>
  <c r="L83" i="6"/>
  <c r="M83" i="6"/>
  <c r="N83" i="6"/>
  <c r="O83" i="6"/>
  <c r="G84" i="6"/>
  <c r="H84" i="6"/>
  <c r="I84" i="6"/>
  <c r="J84" i="6"/>
  <c r="K84" i="6"/>
  <c r="L84" i="6"/>
  <c r="M84" i="6"/>
  <c r="N84" i="6"/>
  <c r="O84" i="6"/>
  <c r="G85" i="6"/>
  <c r="H85" i="6"/>
  <c r="I85" i="6"/>
  <c r="J85" i="6"/>
  <c r="K85" i="6"/>
  <c r="L85" i="6"/>
  <c r="M85" i="6"/>
  <c r="N85" i="6"/>
  <c r="O85" i="6"/>
  <c r="G86" i="6"/>
  <c r="H86" i="6"/>
  <c r="I86" i="6"/>
  <c r="J86" i="6"/>
  <c r="K86" i="6"/>
  <c r="L86" i="6"/>
  <c r="M86" i="6"/>
  <c r="N86" i="6"/>
  <c r="O86" i="6"/>
  <c r="F86" i="6"/>
  <c r="F85" i="6"/>
  <c r="F84" i="6"/>
  <c r="F83" i="6"/>
  <c r="F82" i="6"/>
  <c r="F81" i="6"/>
  <c r="F80" i="6"/>
  <c r="F79" i="6"/>
  <c r="F78" i="6"/>
  <c r="F77" i="6"/>
  <c r="F76" i="6"/>
  <c r="F75" i="6"/>
  <c r="F74" i="6"/>
  <c r="F73" i="6"/>
  <c r="G73" i="6"/>
  <c r="H73" i="6"/>
  <c r="I73" i="6"/>
  <c r="J73" i="6"/>
  <c r="K73" i="6"/>
  <c r="L73" i="6"/>
  <c r="M73" i="6"/>
  <c r="N73" i="6"/>
  <c r="O73" i="6"/>
  <c r="F72" i="6"/>
  <c r="G72" i="6"/>
  <c r="H72" i="6"/>
  <c r="I72" i="6"/>
  <c r="J72" i="6"/>
  <c r="K72" i="6"/>
  <c r="L72" i="6"/>
  <c r="M72" i="6"/>
  <c r="N72" i="6"/>
  <c r="O72" i="6"/>
  <c r="C59" i="6"/>
  <c r="C60" i="6"/>
  <c r="C61" i="6"/>
  <c r="C62" i="6"/>
  <c r="C63" i="6"/>
  <c r="C64" i="6"/>
  <c r="C65" i="6"/>
  <c r="C66" i="6"/>
  <c r="C58" i="6"/>
  <c r="C57" i="6"/>
  <c r="K66" i="6"/>
  <c r="K65" i="6"/>
  <c r="K64" i="6"/>
  <c r="C77" i="6" l="1"/>
  <c r="O49" i="105"/>
  <c r="O49" i="101"/>
  <c r="O49" i="97"/>
  <c r="O63" i="101"/>
  <c r="O63" i="105"/>
  <c r="O63" i="97"/>
  <c r="C84" i="6"/>
  <c r="C75" i="6"/>
  <c r="C79" i="6"/>
  <c r="C83" i="6"/>
  <c r="C76" i="6"/>
  <c r="C80" i="6"/>
  <c r="C86" i="6"/>
  <c r="C85" i="6"/>
  <c r="C82" i="6"/>
  <c r="C81" i="6"/>
  <c r="C78" i="6"/>
  <c r="C74" i="6"/>
  <c r="C73" i="6"/>
  <c r="C72" i="6"/>
  <c r="G51" i="6" l="1"/>
  <c r="G50" i="6"/>
  <c r="G49" i="6"/>
  <c r="G48" i="6"/>
  <c r="G47" i="6"/>
  <c r="G46" i="6"/>
  <c r="G45" i="6"/>
  <c r="G44" i="6"/>
  <c r="G43" i="6"/>
  <c r="G42" i="6"/>
  <c r="G41" i="6"/>
  <c r="G40" i="6"/>
  <c r="G39" i="6"/>
  <c r="G38" i="6"/>
  <c r="J32" i="6"/>
  <c r="J31" i="6"/>
  <c r="J30" i="6"/>
  <c r="H32" i="6"/>
  <c r="H31" i="6"/>
  <c r="H30" i="6"/>
  <c r="F33" i="6"/>
  <c r="L33" i="6" s="1"/>
  <c r="F32" i="6"/>
  <c r="F31" i="6"/>
  <c r="F30" i="6"/>
  <c r="F23" i="6"/>
  <c r="F25" i="6" s="1"/>
  <c r="D5" i="107"/>
  <c r="D4" i="107"/>
  <c r="D3" i="107"/>
  <c r="P98" i="107"/>
  <c r="O98" i="107"/>
  <c r="N98" i="107"/>
  <c r="M98" i="107"/>
  <c r="L98" i="107"/>
  <c r="K98" i="107"/>
  <c r="J98" i="107"/>
  <c r="I98" i="107"/>
  <c r="H98" i="107"/>
  <c r="Q97" i="107"/>
  <c r="P93" i="107"/>
  <c r="M85" i="107" s="1"/>
  <c r="H73" i="107"/>
  <c r="G73" i="107"/>
  <c r="F73" i="107"/>
  <c r="K70" i="107"/>
  <c r="H80" i="107" s="1"/>
  <c r="J70" i="107"/>
  <c r="G80" i="107" s="1"/>
  <c r="I70" i="107"/>
  <c r="F80" i="107" s="1"/>
  <c r="M69" i="107"/>
  <c r="M68" i="107"/>
  <c r="M67" i="107"/>
  <c r="H78" i="107"/>
  <c r="G78" i="107"/>
  <c r="I77" i="107"/>
  <c r="H77" i="107"/>
  <c r="G77" i="107"/>
  <c r="O48" i="107"/>
  <c r="O47" i="107"/>
  <c r="O46" i="107"/>
  <c r="O45" i="107"/>
  <c r="O44" i="107"/>
  <c r="O43" i="107"/>
  <c r="O42" i="107"/>
  <c r="O41" i="107"/>
  <c r="O40" i="107"/>
  <c r="O39" i="107"/>
  <c r="O38" i="107"/>
  <c r="O37" i="107"/>
  <c r="O36" i="107"/>
  <c r="O35" i="107"/>
  <c r="O34" i="107"/>
  <c r="H18" i="107"/>
  <c r="J18" i="107" s="1"/>
  <c r="H11" i="107"/>
  <c r="N11" i="107" s="1"/>
  <c r="H10" i="107"/>
  <c r="N10" i="107" s="1"/>
  <c r="H19" i="107"/>
  <c r="J19" i="107" s="1"/>
  <c r="D2" i="107"/>
  <c r="D5" i="106"/>
  <c r="D4" i="106"/>
  <c r="D3" i="106"/>
  <c r="P98" i="106"/>
  <c r="O98" i="106"/>
  <c r="N98" i="106"/>
  <c r="M98" i="106"/>
  <c r="L98" i="106"/>
  <c r="K98" i="106"/>
  <c r="J98" i="106"/>
  <c r="I98" i="106"/>
  <c r="H98" i="106"/>
  <c r="Q97" i="106"/>
  <c r="P93" i="106"/>
  <c r="M85" i="106" s="1"/>
  <c r="H73" i="106"/>
  <c r="G73" i="106"/>
  <c r="F73" i="106"/>
  <c r="K70" i="106"/>
  <c r="H80" i="106" s="1"/>
  <c r="J70" i="106"/>
  <c r="G80" i="106" s="1"/>
  <c r="I70" i="106"/>
  <c r="F80" i="106" s="1"/>
  <c r="M69" i="106"/>
  <c r="M68" i="106"/>
  <c r="M67" i="106"/>
  <c r="H78" i="106"/>
  <c r="G78" i="106"/>
  <c r="F78" i="106"/>
  <c r="I77" i="106"/>
  <c r="H77" i="106"/>
  <c r="G77" i="106"/>
  <c r="O48" i="106"/>
  <c r="O47" i="106"/>
  <c r="O46" i="106"/>
  <c r="O45" i="106"/>
  <c r="O44" i="106"/>
  <c r="O43" i="106"/>
  <c r="O42" i="106"/>
  <c r="O41" i="106"/>
  <c r="O40" i="106"/>
  <c r="O39" i="106"/>
  <c r="O38" i="106"/>
  <c r="O37" i="106"/>
  <c r="O36" i="106"/>
  <c r="O35" i="106"/>
  <c r="O34" i="106"/>
  <c r="H18" i="106"/>
  <c r="J18" i="106" s="1"/>
  <c r="H11" i="106"/>
  <c r="N11" i="106" s="1"/>
  <c r="H10" i="106"/>
  <c r="N10" i="106" s="1"/>
  <c r="H19" i="106"/>
  <c r="J19" i="106" s="1"/>
  <c r="D2" i="106"/>
  <c r="D5" i="105"/>
  <c r="D4" i="105"/>
  <c r="D3" i="105"/>
  <c r="H19" i="105" s="1"/>
  <c r="J19" i="105" s="1"/>
  <c r="P98" i="105"/>
  <c r="O98" i="105"/>
  <c r="N98" i="105"/>
  <c r="M98" i="105"/>
  <c r="L98" i="105"/>
  <c r="K98" i="105"/>
  <c r="J98" i="105"/>
  <c r="I98" i="105"/>
  <c r="H98" i="105"/>
  <c r="Q97" i="105"/>
  <c r="P93" i="105"/>
  <c r="M85" i="105" s="1"/>
  <c r="H73" i="105"/>
  <c r="G73" i="105"/>
  <c r="F73" i="105"/>
  <c r="K70" i="105"/>
  <c r="H80" i="105" s="1"/>
  <c r="J70" i="105"/>
  <c r="G80" i="105" s="1"/>
  <c r="I70" i="105"/>
  <c r="F80" i="105" s="1"/>
  <c r="M69" i="105"/>
  <c r="M68" i="105"/>
  <c r="M67" i="105"/>
  <c r="H78" i="105"/>
  <c r="G78" i="105"/>
  <c r="F78" i="105"/>
  <c r="I77" i="105"/>
  <c r="H77" i="105"/>
  <c r="G77" i="105"/>
  <c r="O48" i="105"/>
  <c r="O47" i="105"/>
  <c r="O46" i="105"/>
  <c r="O45" i="105"/>
  <c r="O44" i="105"/>
  <c r="O43" i="105"/>
  <c r="O42" i="105"/>
  <c r="O41" i="105"/>
  <c r="O40" i="105"/>
  <c r="O39" i="105"/>
  <c r="O38" i="105"/>
  <c r="O37" i="105"/>
  <c r="O36" i="105"/>
  <c r="O35" i="105"/>
  <c r="O34" i="105"/>
  <c r="D2" i="105"/>
  <c r="D5" i="104"/>
  <c r="D4" i="104"/>
  <c r="D3" i="104"/>
  <c r="H11" i="104" s="1"/>
  <c r="N11" i="104" s="1"/>
  <c r="P98" i="104"/>
  <c r="O98" i="104"/>
  <c r="N98" i="104"/>
  <c r="M98" i="104"/>
  <c r="L98" i="104"/>
  <c r="K98" i="104"/>
  <c r="J98" i="104"/>
  <c r="I98" i="104"/>
  <c r="H98" i="104"/>
  <c r="Q97" i="104"/>
  <c r="P93" i="104"/>
  <c r="M85" i="104" s="1"/>
  <c r="H73" i="104"/>
  <c r="G73" i="104"/>
  <c r="F73" i="104"/>
  <c r="K70" i="104"/>
  <c r="H80" i="104" s="1"/>
  <c r="J70" i="104"/>
  <c r="G80" i="104" s="1"/>
  <c r="I70" i="104"/>
  <c r="F80" i="104" s="1"/>
  <c r="M69" i="104"/>
  <c r="M68" i="104"/>
  <c r="M67" i="104"/>
  <c r="H78" i="104"/>
  <c r="G78" i="104"/>
  <c r="F78" i="104"/>
  <c r="I77" i="104"/>
  <c r="H77" i="104"/>
  <c r="G77" i="104"/>
  <c r="O48" i="104"/>
  <c r="O47" i="104"/>
  <c r="O46" i="104"/>
  <c r="O45" i="104"/>
  <c r="O44" i="104"/>
  <c r="O43" i="104"/>
  <c r="O42" i="104"/>
  <c r="O41" i="104"/>
  <c r="O40" i="104"/>
  <c r="O39" i="104"/>
  <c r="O38" i="104"/>
  <c r="O37" i="104"/>
  <c r="O36" i="104"/>
  <c r="O35" i="104"/>
  <c r="O34" i="104"/>
  <c r="D2" i="104"/>
  <c r="D5" i="103"/>
  <c r="D4" i="103"/>
  <c r="D3" i="103"/>
  <c r="H19" i="103" s="1"/>
  <c r="J19" i="103" s="1"/>
  <c r="P98" i="103"/>
  <c r="O98" i="103"/>
  <c r="N98" i="103"/>
  <c r="M98" i="103"/>
  <c r="L98" i="103"/>
  <c r="K98" i="103"/>
  <c r="J98" i="103"/>
  <c r="I98" i="103"/>
  <c r="H98" i="103"/>
  <c r="Q97" i="103"/>
  <c r="P93" i="103"/>
  <c r="M85" i="103" s="1"/>
  <c r="H73" i="103"/>
  <c r="G73" i="103"/>
  <c r="F73" i="103"/>
  <c r="K70" i="103"/>
  <c r="H80" i="103" s="1"/>
  <c r="J70" i="103"/>
  <c r="G80" i="103" s="1"/>
  <c r="I70" i="103"/>
  <c r="F80" i="103" s="1"/>
  <c r="M69" i="103"/>
  <c r="M68" i="103"/>
  <c r="M67" i="103"/>
  <c r="H78" i="103"/>
  <c r="G78" i="103"/>
  <c r="I77" i="103"/>
  <c r="H77" i="103"/>
  <c r="G77" i="103"/>
  <c r="O48" i="103"/>
  <c r="O47" i="103"/>
  <c r="O46" i="103"/>
  <c r="O45" i="103"/>
  <c r="O44" i="103"/>
  <c r="O43" i="103"/>
  <c r="O42" i="103"/>
  <c r="O41" i="103"/>
  <c r="O40" i="103"/>
  <c r="O39" i="103"/>
  <c r="O38" i="103"/>
  <c r="O37" i="103"/>
  <c r="O36" i="103"/>
  <c r="O35" i="103"/>
  <c r="O34" i="103"/>
  <c r="D2" i="103"/>
  <c r="D5" i="102"/>
  <c r="D4" i="102"/>
  <c r="D3" i="102"/>
  <c r="H10" i="102" s="1"/>
  <c r="P98" i="102"/>
  <c r="O98" i="102"/>
  <c r="N98" i="102"/>
  <c r="M98" i="102"/>
  <c r="L98" i="102"/>
  <c r="K98" i="102"/>
  <c r="J98" i="102"/>
  <c r="I98" i="102"/>
  <c r="H98" i="102"/>
  <c r="Q97" i="102"/>
  <c r="P93" i="102"/>
  <c r="E46" i="6" s="1"/>
  <c r="H73" i="102"/>
  <c r="G73" i="102"/>
  <c r="F73" i="102"/>
  <c r="K70" i="102"/>
  <c r="H80" i="102" s="1"/>
  <c r="J70" i="102"/>
  <c r="G80" i="102" s="1"/>
  <c r="I70" i="102"/>
  <c r="F80" i="102" s="1"/>
  <c r="M69" i="102"/>
  <c r="M68" i="102"/>
  <c r="M67" i="102"/>
  <c r="H78" i="102"/>
  <c r="G78" i="102"/>
  <c r="I77" i="102"/>
  <c r="H77" i="102"/>
  <c r="G77" i="102"/>
  <c r="O48" i="102"/>
  <c r="O47" i="102"/>
  <c r="O46" i="102"/>
  <c r="O45" i="102"/>
  <c r="O44" i="102"/>
  <c r="O43" i="102"/>
  <c r="O42" i="102"/>
  <c r="O41" i="102"/>
  <c r="O40" i="102"/>
  <c r="O39" i="102"/>
  <c r="O38" i="102"/>
  <c r="O37" i="102"/>
  <c r="O36" i="102"/>
  <c r="O35" i="102"/>
  <c r="O34" i="102"/>
  <c r="H18" i="102"/>
  <c r="J18" i="102" s="1"/>
  <c r="H11" i="102"/>
  <c r="N11" i="102" s="1"/>
  <c r="D2" i="102"/>
  <c r="D5" i="101"/>
  <c r="D4" i="101"/>
  <c r="D3" i="101"/>
  <c r="H11" i="101" s="1"/>
  <c r="N11" i="101" s="1"/>
  <c r="P98" i="101"/>
  <c r="O98" i="101"/>
  <c r="N98" i="101"/>
  <c r="M98" i="101"/>
  <c r="L98" i="101"/>
  <c r="K98" i="101"/>
  <c r="J98" i="101"/>
  <c r="I98" i="101"/>
  <c r="H98" i="101"/>
  <c r="Q97" i="101"/>
  <c r="P93" i="101"/>
  <c r="M85" i="101" s="1"/>
  <c r="H73" i="101"/>
  <c r="G73" i="101"/>
  <c r="F73" i="101"/>
  <c r="K70" i="101"/>
  <c r="H80" i="101" s="1"/>
  <c r="J70" i="101"/>
  <c r="G80" i="101" s="1"/>
  <c r="I70" i="101"/>
  <c r="F80" i="101" s="1"/>
  <c r="M69" i="101"/>
  <c r="M68" i="101"/>
  <c r="M67" i="101"/>
  <c r="H78" i="101"/>
  <c r="G78" i="101"/>
  <c r="F78" i="101"/>
  <c r="J78" i="101" s="1"/>
  <c r="I77" i="101"/>
  <c r="H77" i="101"/>
  <c r="G77" i="101"/>
  <c r="O48" i="101"/>
  <c r="O47" i="101"/>
  <c r="O46" i="101"/>
  <c r="O45" i="101"/>
  <c r="O44" i="101"/>
  <c r="O43" i="101"/>
  <c r="O42" i="101"/>
  <c r="O41" i="101"/>
  <c r="O40" i="101"/>
  <c r="O39" i="101"/>
  <c r="O38" i="101"/>
  <c r="O37" i="101"/>
  <c r="O36" i="101"/>
  <c r="O35" i="101"/>
  <c r="O34" i="101"/>
  <c r="D2" i="101"/>
  <c r="D5" i="100"/>
  <c r="D4" i="100"/>
  <c r="D3" i="100"/>
  <c r="H19" i="100" s="1"/>
  <c r="J19" i="100" s="1"/>
  <c r="P98" i="100"/>
  <c r="O98" i="100"/>
  <c r="N98" i="100"/>
  <c r="M98" i="100"/>
  <c r="L98" i="100"/>
  <c r="K98" i="100"/>
  <c r="J98" i="100"/>
  <c r="I98" i="100"/>
  <c r="H98" i="100"/>
  <c r="Q97" i="100"/>
  <c r="P93" i="100"/>
  <c r="M85" i="100" s="1"/>
  <c r="H73" i="100"/>
  <c r="G73" i="100"/>
  <c r="F73" i="100"/>
  <c r="K70" i="100"/>
  <c r="H80" i="100" s="1"/>
  <c r="J70" i="100"/>
  <c r="G80" i="100" s="1"/>
  <c r="I70" i="100"/>
  <c r="F80" i="100" s="1"/>
  <c r="M69" i="100"/>
  <c r="M68" i="100"/>
  <c r="M67" i="100"/>
  <c r="H78" i="100"/>
  <c r="G78" i="100"/>
  <c r="I77" i="100"/>
  <c r="H77" i="100"/>
  <c r="G77" i="100"/>
  <c r="O48" i="100"/>
  <c r="O47" i="100"/>
  <c r="O46" i="100"/>
  <c r="O45" i="100"/>
  <c r="O44" i="100"/>
  <c r="O43" i="100"/>
  <c r="O42" i="100"/>
  <c r="O41" i="100"/>
  <c r="O40" i="100"/>
  <c r="O39" i="100"/>
  <c r="O38" i="100"/>
  <c r="O37" i="100"/>
  <c r="O36" i="100"/>
  <c r="O35" i="100"/>
  <c r="O34" i="100"/>
  <c r="H11" i="100"/>
  <c r="L11" i="100" s="1"/>
  <c r="H10" i="100"/>
  <c r="N10" i="100" s="1"/>
  <c r="D2" i="100"/>
  <c r="D5" i="99"/>
  <c r="D4" i="99"/>
  <c r="D3" i="99"/>
  <c r="H19" i="99" s="1"/>
  <c r="J19" i="99" s="1"/>
  <c r="P98" i="99"/>
  <c r="O98" i="99"/>
  <c r="N98" i="99"/>
  <c r="M98" i="99"/>
  <c r="L98" i="99"/>
  <c r="K98" i="99"/>
  <c r="J98" i="99"/>
  <c r="I98" i="99"/>
  <c r="H98" i="99"/>
  <c r="Q97" i="99"/>
  <c r="P93" i="99"/>
  <c r="M85" i="99" s="1"/>
  <c r="H73" i="99"/>
  <c r="G73" i="99"/>
  <c r="F73" i="99"/>
  <c r="K70" i="99"/>
  <c r="H80" i="99" s="1"/>
  <c r="J70" i="99"/>
  <c r="G80" i="99" s="1"/>
  <c r="I70" i="99"/>
  <c r="F80" i="99" s="1"/>
  <c r="M69" i="99"/>
  <c r="M68" i="99"/>
  <c r="M67" i="99"/>
  <c r="H78" i="99"/>
  <c r="G78" i="99"/>
  <c r="I77" i="99"/>
  <c r="H77" i="99"/>
  <c r="G77" i="99"/>
  <c r="O48" i="99"/>
  <c r="O47" i="99"/>
  <c r="O46" i="99"/>
  <c r="O45" i="99"/>
  <c r="O44" i="99"/>
  <c r="O43" i="99"/>
  <c r="O42" i="99"/>
  <c r="O41" i="99"/>
  <c r="O40" i="99"/>
  <c r="O39" i="99"/>
  <c r="O38" i="99"/>
  <c r="O37" i="99"/>
  <c r="O36" i="99"/>
  <c r="O35" i="99"/>
  <c r="O34" i="99"/>
  <c r="D2" i="99"/>
  <c r="D5" i="98"/>
  <c r="D4" i="98"/>
  <c r="D3" i="98"/>
  <c r="H10" i="98" s="1"/>
  <c r="P98" i="98"/>
  <c r="O98" i="98"/>
  <c r="N98" i="98"/>
  <c r="M98" i="98"/>
  <c r="L98" i="98"/>
  <c r="K98" i="98"/>
  <c r="J98" i="98"/>
  <c r="I98" i="98"/>
  <c r="H98" i="98"/>
  <c r="Q97" i="98"/>
  <c r="P93" i="98"/>
  <c r="E42" i="6" s="1"/>
  <c r="H73" i="98"/>
  <c r="G73" i="98"/>
  <c r="F73" i="98"/>
  <c r="K70" i="98"/>
  <c r="H80" i="98" s="1"/>
  <c r="J70" i="98"/>
  <c r="G80" i="98" s="1"/>
  <c r="I70" i="98"/>
  <c r="F80" i="98" s="1"/>
  <c r="M69" i="98"/>
  <c r="M68" i="98"/>
  <c r="M67" i="98"/>
  <c r="H78" i="98"/>
  <c r="F78" i="98"/>
  <c r="I77" i="98"/>
  <c r="H77" i="98"/>
  <c r="G77" i="98"/>
  <c r="F77" i="98"/>
  <c r="O48" i="98"/>
  <c r="O47" i="98"/>
  <c r="O46" i="98"/>
  <c r="O45" i="98"/>
  <c r="O44" i="98"/>
  <c r="O43" i="98"/>
  <c r="O42" i="98"/>
  <c r="O41" i="98"/>
  <c r="O40" i="98"/>
  <c r="O39" i="98"/>
  <c r="O38" i="98"/>
  <c r="O37" i="98"/>
  <c r="O36" i="98"/>
  <c r="O35" i="98"/>
  <c r="O34" i="98"/>
  <c r="H18" i="98"/>
  <c r="J18" i="98" s="1"/>
  <c r="H11" i="98"/>
  <c r="N11" i="98" s="1"/>
  <c r="D2" i="98"/>
  <c r="D5" i="97"/>
  <c r="D4" i="97"/>
  <c r="D3" i="97"/>
  <c r="H19" i="97" s="1"/>
  <c r="J19" i="97" s="1"/>
  <c r="P98" i="97"/>
  <c r="O98" i="97"/>
  <c r="N98" i="97"/>
  <c r="M98" i="97"/>
  <c r="L98" i="97"/>
  <c r="K98" i="97"/>
  <c r="J98" i="97"/>
  <c r="I98" i="97"/>
  <c r="H98" i="97"/>
  <c r="Q97" i="97"/>
  <c r="P93" i="97"/>
  <c r="M85" i="97" s="1"/>
  <c r="H73" i="97"/>
  <c r="G73" i="97"/>
  <c r="F73" i="97"/>
  <c r="K70" i="97"/>
  <c r="H80" i="97" s="1"/>
  <c r="J70" i="97"/>
  <c r="G80" i="97" s="1"/>
  <c r="I70" i="97"/>
  <c r="F80" i="97" s="1"/>
  <c r="M69" i="97"/>
  <c r="M68" i="97"/>
  <c r="M67" i="97"/>
  <c r="H78" i="97"/>
  <c r="G78" i="97"/>
  <c r="I77" i="97"/>
  <c r="H77" i="97"/>
  <c r="G77" i="97"/>
  <c r="O48" i="97"/>
  <c r="O47" i="97"/>
  <c r="O46" i="97"/>
  <c r="O45" i="97"/>
  <c r="O44" i="97"/>
  <c r="O43" i="97"/>
  <c r="O42" i="97"/>
  <c r="O41" i="97"/>
  <c r="O40" i="97"/>
  <c r="O39" i="97"/>
  <c r="O38" i="97"/>
  <c r="O37" i="97"/>
  <c r="O36" i="97"/>
  <c r="O35" i="97"/>
  <c r="O34" i="97"/>
  <c r="D2" i="97"/>
  <c r="D5" i="96"/>
  <c r="D4" i="96"/>
  <c r="D3" i="96"/>
  <c r="H19" i="96" s="1"/>
  <c r="J19" i="96" s="1"/>
  <c r="P98" i="96"/>
  <c r="O98" i="96"/>
  <c r="N98" i="96"/>
  <c r="M98" i="96"/>
  <c r="L98" i="96"/>
  <c r="K98" i="96"/>
  <c r="J98" i="96"/>
  <c r="I98" i="96"/>
  <c r="H98" i="96"/>
  <c r="Q97" i="96"/>
  <c r="P93" i="96"/>
  <c r="M85" i="96" s="1"/>
  <c r="H73" i="96"/>
  <c r="G73" i="96"/>
  <c r="F73" i="96"/>
  <c r="K70" i="96"/>
  <c r="H80" i="96" s="1"/>
  <c r="J70" i="96"/>
  <c r="G80" i="96" s="1"/>
  <c r="I70" i="96"/>
  <c r="F80" i="96" s="1"/>
  <c r="M69" i="96"/>
  <c r="M68" i="96"/>
  <c r="M67" i="96"/>
  <c r="H78" i="96"/>
  <c r="G78" i="96"/>
  <c r="I77" i="96"/>
  <c r="H77" i="96"/>
  <c r="G77" i="96"/>
  <c r="O48" i="96"/>
  <c r="O47" i="96"/>
  <c r="O46" i="96"/>
  <c r="O45" i="96"/>
  <c r="O44" i="96"/>
  <c r="O43" i="96"/>
  <c r="O42" i="96"/>
  <c r="O41" i="96"/>
  <c r="O40" i="96"/>
  <c r="O39" i="96"/>
  <c r="O38" i="96"/>
  <c r="O37" i="96"/>
  <c r="O36" i="96"/>
  <c r="O35" i="96"/>
  <c r="O34" i="96"/>
  <c r="H18" i="96"/>
  <c r="J18" i="96" s="1"/>
  <c r="H11" i="96"/>
  <c r="L11" i="96" s="1"/>
  <c r="H10" i="96"/>
  <c r="N10" i="96" s="1"/>
  <c r="D2" i="96"/>
  <c r="D5" i="95"/>
  <c r="D4" i="95"/>
  <c r="D3" i="95"/>
  <c r="H10" i="95" s="1"/>
  <c r="N10" i="95" s="1"/>
  <c r="P98" i="95"/>
  <c r="O98" i="95"/>
  <c r="N98" i="95"/>
  <c r="M98" i="95"/>
  <c r="L98" i="95"/>
  <c r="K98" i="95"/>
  <c r="J98" i="95"/>
  <c r="I98" i="95"/>
  <c r="H98" i="95"/>
  <c r="Q97" i="95"/>
  <c r="P93" i="95"/>
  <c r="M85" i="95" s="1"/>
  <c r="H73" i="95"/>
  <c r="G73" i="95"/>
  <c r="F73" i="95"/>
  <c r="K70" i="95"/>
  <c r="H80" i="95" s="1"/>
  <c r="J70" i="95"/>
  <c r="G80" i="95" s="1"/>
  <c r="I70" i="95"/>
  <c r="F80" i="95" s="1"/>
  <c r="M69" i="95"/>
  <c r="M68" i="95"/>
  <c r="M67" i="95"/>
  <c r="H78" i="95"/>
  <c r="G78" i="95"/>
  <c r="I77" i="95"/>
  <c r="H77" i="95"/>
  <c r="G77" i="95"/>
  <c r="O48" i="95"/>
  <c r="O47" i="95"/>
  <c r="O46" i="95"/>
  <c r="O45" i="95"/>
  <c r="O44" i="95"/>
  <c r="O43" i="95"/>
  <c r="O42" i="95"/>
  <c r="O41" i="95"/>
  <c r="O40" i="95"/>
  <c r="O39" i="95"/>
  <c r="O38" i="95"/>
  <c r="O37" i="95"/>
  <c r="O36" i="95"/>
  <c r="O35" i="95"/>
  <c r="O34" i="95"/>
  <c r="D2" i="95"/>
  <c r="D5" i="94"/>
  <c r="D4" i="94"/>
  <c r="D3" i="94"/>
  <c r="H18" i="94" s="1"/>
  <c r="J18" i="94" s="1"/>
  <c r="P98" i="94"/>
  <c r="O98" i="94"/>
  <c r="N98" i="94"/>
  <c r="M98" i="94"/>
  <c r="L98" i="94"/>
  <c r="K98" i="94"/>
  <c r="J98" i="94"/>
  <c r="I98" i="94"/>
  <c r="H98" i="94"/>
  <c r="Q97" i="94"/>
  <c r="P93" i="94"/>
  <c r="M85" i="94" s="1"/>
  <c r="H73" i="94"/>
  <c r="G73" i="94"/>
  <c r="F73" i="94"/>
  <c r="K70" i="94"/>
  <c r="H80" i="94" s="1"/>
  <c r="J70" i="94"/>
  <c r="G80" i="94" s="1"/>
  <c r="I70" i="94"/>
  <c r="F80" i="94" s="1"/>
  <c r="M69" i="94"/>
  <c r="M68" i="94"/>
  <c r="M67" i="94"/>
  <c r="H78" i="94"/>
  <c r="G78" i="94"/>
  <c r="I77" i="94"/>
  <c r="H77" i="94"/>
  <c r="G77" i="94"/>
  <c r="O48" i="94"/>
  <c r="O47" i="94"/>
  <c r="O46" i="94"/>
  <c r="O45" i="94"/>
  <c r="O44" i="94"/>
  <c r="O43" i="94"/>
  <c r="O42" i="94"/>
  <c r="O41" i="94"/>
  <c r="O40" i="94"/>
  <c r="O39" i="94"/>
  <c r="O38" i="94"/>
  <c r="O37" i="94"/>
  <c r="O36" i="94"/>
  <c r="O35" i="94"/>
  <c r="O34" i="94"/>
  <c r="D2" i="94"/>
  <c r="H11" i="95" l="1"/>
  <c r="N11" i="95" s="1"/>
  <c r="H18" i="100"/>
  <c r="J18" i="100" s="1"/>
  <c r="H10" i="103"/>
  <c r="N10" i="103" s="1"/>
  <c r="J78" i="104"/>
  <c r="H18" i="95"/>
  <c r="J18" i="95" s="1"/>
  <c r="H18" i="97"/>
  <c r="J18" i="97" s="1"/>
  <c r="H18" i="104"/>
  <c r="J18" i="104" s="1"/>
  <c r="J78" i="105"/>
  <c r="M85" i="98"/>
  <c r="J78" i="106"/>
  <c r="H19" i="95"/>
  <c r="J19" i="95" s="1"/>
  <c r="J80" i="105"/>
  <c r="M70" i="96"/>
  <c r="M70" i="100"/>
  <c r="H18" i="101"/>
  <c r="J18" i="101" s="1"/>
  <c r="M85" i="102"/>
  <c r="M70" i="103"/>
  <c r="H10" i="105"/>
  <c r="N10" i="105" s="1"/>
  <c r="J80" i="100"/>
  <c r="F77" i="107"/>
  <c r="E40" i="6"/>
  <c r="E44" i="6"/>
  <c r="E48" i="6"/>
  <c r="F77" i="95"/>
  <c r="J77" i="95" s="1"/>
  <c r="J80" i="96"/>
  <c r="J77" i="98"/>
  <c r="J80" i="98"/>
  <c r="F77" i="100"/>
  <c r="J77" i="100" s="1"/>
  <c r="M70" i="102"/>
  <c r="F77" i="102"/>
  <c r="J77" i="102" s="1"/>
  <c r="F77" i="103"/>
  <c r="J77" i="103" s="1"/>
  <c r="H11" i="105"/>
  <c r="N11" i="105" s="1"/>
  <c r="M70" i="105"/>
  <c r="J80" i="106"/>
  <c r="E41" i="6"/>
  <c r="E45" i="6"/>
  <c r="E49" i="6"/>
  <c r="F77" i="94"/>
  <c r="F77" i="99"/>
  <c r="J77" i="99" s="1"/>
  <c r="M70" i="98"/>
  <c r="J80" i="95"/>
  <c r="F78" i="95"/>
  <c r="J78" i="95" s="1"/>
  <c r="M70" i="97"/>
  <c r="J80" i="99"/>
  <c r="F78" i="99"/>
  <c r="J78" i="99" s="1"/>
  <c r="J80" i="104"/>
  <c r="H18" i="105"/>
  <c r="J18" i="105" s="1"/>
  <c r="F77" i="105"/>
  <c r="J77" i="105" s="1"/>
  <c r="M70" i="106"/>
  <c r="J80" i="107"/>
  <c r="F78" i="107"/>
  <c r="J78" i="107" s="1"/>
  <c r="E38" i="6"/>
  <c r="E50" i="6"/>
  <c r="F77" i="96"/>
  <c r="J77" i="96" s="1"/>
  <c r="M70" i="94"/>
  <c r="M70" i="95"/>
  <c r="F77" i="97"/>
  <c r="J77" i="97" s="1"/>
  <c r="M70" i="99"/>
  <c r="M70" i="101"/>
  <c r="F77" i="101"/>
  <c r="J77" i="101" s="1"/>
  <c r="F78" i="102"/>
  <c r="J78" i="102" s="1"/>
  <c r="J80" i="103"/>
  <c r="F78" i="103"/>
  <c r="J78" i="103" s="1"/>
  <c r="M70" i="104"/>
  <c r="F77" i="104"/>
  <c r="J77" i="104" s="1"/>
  <c r="F77" i="106"/>
  <c r="J77" i="106" s="1"/>
  <c r="M70" i="107"/>
  <c r="E39" i="6"/>
  <c r="E43" i="6"/>
  <c r="E47" i="6"/>
  <c r="E51" i="6"/>
  <c r="J34" i="6"/>
  <c r="N11" i="96"/>
  <c r="H10" i="99"/>
  <c r="N10" i="99" s="1"/>
  <c r="H11" i="103"/>
  <c r="N11" i="103" s="1"/>
  <c r="H11" i="99"/>
  <c r="N11" i="99" s="1"/>
  <c r="H18" i="103"/>
  <c r="J18" i="103" s="1"/>
  <c r="H19" i="94"/>
  <c r="J19" i="94" s="1"/>
  <c r="H10" i="94"/>
  <c r="N10" i="94" s="1"/>
  <c r="H18" i="99"/>
  <c r="J18" i="99" s="1"/>
  <c r="H10" i="101"/>
  <c r="N10" i="101" s="1"/>
  <c r="H11" i="94"/>
  <c r="L11" i="94" s="1"/>
  <c r="N11" i="100"/>
  <c r="H10" i="104"/>
  <c r="N10" i="104" s="1"/>
  <c r="H11" i="97"/>
  <c r="N11" i="97" s="1"/>
  <c r="J10" i="107"/>
  <c r="I51" i="6"/>
  <c r="J77" i="107"/>
  <c r="L10" i="107"/>
  <c r="J11" i="107"/>
  <c r="H12" i="107"/>
  <c r="L11" i="107"/>
  <c r="H17" i="107"/>
  <c r="J17" i="107" s="1"/>
  <c r="I20" i="107" s="1"/>
  <c r="J10" i="106"/>
  <c r="I50" i="6"/>
  <c r="L10" i="106"/>
  <c r="J11" i="106"/>
  <c r="H12" i="106"/>
  <c r="L11" i="106"/>
  <c r="H17" i="106"/>
  <c r="J17" i="106" s="1"/>
  <c r="I20" i="106" s="1"/>
  <c r="I49" i="6"/>
  <c r="L10" i="105"/>
  <c r="H12" i="105"/>
  <c r="H17" i="105"/>
  <c r="J17" i="105" s="1"/>
  <c r="H12" i="104"/>
  <c r="L11" i="104"/>
  <c r="H17" i="104"/>
  <c r="J17" i="104" s="1"/>
  <c r="H19" i="104"/>
  <c r="J19" i="104" s="1"/>
  <c r="I48" i="6"/>
  <c r="J11" i="104"/>
  <c r="O11" i="104" s="1"/>
  <c r="J10" i="103"/>
  <c r="I47" i="6"/>
  <c r="H12" i="103"/>
  <c r="H17" i="103"/>
  <c r="J17" i="103" s="1"/>
  <c r="N10" i="102"/>
  <c r="L10" i="102"/>
  <c r="J10" i="102"/>
  <c r="J80" i="102"/>
  <c r="J11" i="102"/>
  <c r="H12" i="102"/>
  <c r="L11" i="102"/>
  <c r="H17" i="102"/>
  <c r="J17" i="102" s="1"/>
  <c r="H19" i="102"/>
  <c r="J19" i="102" s="1"/>
  <c r="I46" i="6"/>
  <c r="J80" i="101"/>
  <c r="J11" i="101"/>
  <c r="H12" i="101"/>
  <c r="L11" i="101"/>
  <c r="H17" i="101"/>
  <c r="J17" i="101" s="1"/>
  <c r="H19" i="101"/>
  <c r="J19" i="101" s="1"/>
  <c r="I45" i="6"/>
  <c r="I44" i="6"/>
  <c r="J10" i="100"/>
  <c r="F78" i="100"/>
  <c r="J78" i="100" s="1"/>
  <c r="L10" i="100"/>
  <c r="J11" i="100"/>
  <c r="H12" i="100"/>
  <c r="H17" i="100"/>
  <c r="J17" i="100" s="1"/>
  <c r="I20" i="100" s="1"/>
  <c r="I43" i="6"/>
  <c r="J11" i="99"/>
  <c r="H12" i="99"/>
  <c r="L11" i="99"/>
  <c r="H17" i="99"/>
  <c r="J17" i="99" s="1"/>
  <c r="I20" i="99" s="1"/>
  <c r="L10" i="98"/>
  <c r="N10" i="98"/>
  <c r="J10" i="98"/>
  <c r="J11" i="98"/>
  <c r="G78" i="98"/>
  <c r="J78" i="98" s="1"/>
  <c r="H17" i="98"/>
  <c r="J17" i="98" s="1"/>
  <c r="I42" i="6"/>
  <c r="H12" i="98"/>
  <c r="L11" i="98"/>
  <c r="H19" i="98"/>
  <c r="J19" i="98" s="1"/>
  <c r="H10" i="97"/>
  <c r="L10" i="97" s="1"/>
  <c r="I41" i="6"/>
  <c r="J80" i="97"/>
  <c r="H12" i="97"/>
  <c r="F78" i="97"/>
  <c r="J78" i="97" s="1"/>
  <c r="L11" i="97"/>
  <c r="H17" i="97"/>
  <c r="J17" i="97" s="1"/>
  <c r="I20" i="97" s="1"/>
  <c r="I40" i="6"/>
  <c r="J10" i="96"/>
  <c r="L10" i="96"/>
  <c r="H12" i="96"/>
  <c r="F78" i="96"/>
  <c r="J78" i="96" s="1"/>
  <c r="J11" i="96"/>
  <c r="H17" i="96"/>
  <c r="J17" i="96" s="1"/>
  <c r="I20" i="96" s="1"/>
  <c r="J10" i="95"/>
  <c r="I39" i="6"/>
  <c r="L10" i="95"/>
  <c r="J11" i="95"/>
  <c r="H12" i="95"/>
  <c r="L11" i="95"/>
  <c r="H17" i="95"/>
  <c r="J17" i="95" s="1"/>
  <c r="J80" i="94"/>
  <c r="I38" i="6"/>
  <c r="J77" i="94"/>
  <c r="F78" i="94"/>
  <c r="J78" i="94" s="1"/>
  <c r="J11" i="94"/>
  <c r="H12" i="94"/>
  <c r="H17" i="94"/>
  <c r="J17" i="94" s="1"/>
  <c r="I22" i="6"/>
  <c r="M67" i="20"/>
  <c r="K70" i="20"/>
  <c r="J70" i="20"/>
  <c r="I70" i="20"/>
  <c r="O48" i="20"/>
  <c r="O35" i="20"/>
  <c r="O36" i="20"/>
  <c r="O37" i="20"/>
  <c r="O38" i="20"/>
  <c r="O39" i="20"/>
  <c r="O40" i="20"/>
  <c r="O41" i="20"/>
  <c r="O42" i="20"/>
  <c r="O43" i="20"/>
  <c r="O44" i="20"/>
  <c r="O45" i="20"/>
  <c r="O46" i="20"/>
  <c r="O47" i="20"/>
  <c r="O34" i="20"/>
  <c r="I77" i="20"/>
  <c r="J11" i="103" l="1"/>
  <c r="J10" i="94"/>
  <c r="I20" i="95"/>
  <c r="L10" i="103"/>
  <c r="L11" i="103"/>
  <c r="O11" i="103" s="1"/>
  <c r="L10" i="94"/>
  <c r="O11" i="100"/>
  <c r="I20" i="105"/>
  <c r="I20" i="94"/>
  <c r="K24" i="94" s="1"/>
  <c r="K25" i="94" s="1"/>
  <c r="I75" i="94" s="1"/>
  <c r="O11" i="96"/>
  <c r="L10" i="99"/>
  <c r="J10" i="99"/>
  <c r="O10" i="99" s="1"/>
  <c r="L11" i="105"/>
  <c r="N11" i="94"/>
  <c r="O11" i="94" s="1"/>
  <c r="J10" i="101"/>
  <c r="J10" i="104"/>
  <c r="J11" i="105"/>
  <c r="O11" i="105" s="1"/>
  <c r="J10" i="105"/>
  <c r="O10" i="105" s="1"/>
  <c r="L10" i="104"/>
  <c r="M53" i="6"/>
  <c r="L14" i="6"/>
  <c r="I20" i="104"/>
  <c r="I74" i="104" s="1"/>
  <c r="L10" i="101"/>
  <c r="O10" i="101" s="1"/>
  <c r="I20" i="103"/>
  <c r="K24" i="103" s="1"/>
  <c r="K25" i="103" s="1"/>
  <c r="I75" i="103" s="1"/>
  <c r="O11" i="95"/>
  <c r="O10" i="95"/>
  <c r="J11" i="97"/>
  <c r="O11" i="97" s="1"/>
  <c r="O11" i="107"/>
  <c r="I74" i="107"/>
  <c r="K24" i="107"/>
  <c r="K25" i="107" s="1"/>
  <c r="I75" i="107" s="1"/>
  <c r="L12" i="107"/>
  <c r="K13" i="107" s="1"/>
  <c r="J12" i="107"/>
  <c r="N12" i="107"/>
  <c r="M13" i="107" s="1"/>
  <c r="O10" i="107"/>
  <c r="O11" i="106"/>
  <c r="O10" i="106"/>
  <c r="I74" i="106"/>
  <c r="K24" i="106"/>
  <c r="K25" i="106" s="1"/>
  <c r="I75" i="106" s="1"/>
  <c r="L12" i="106"/>
  <c r="K13" i="106" s="1"/>
  <c r="J12" i="106"/>
  <c r="N12" i="106"/>
  <c r="M13" i="106" s="1"/>
  <c r="I74" i="105"/>
  <c r="K24" i="105"/>
  <c r="K25" i="105" s="1"/>
  <c r="I75" i="105" s="1"/>
  <c r="L12" i="105"/>
  <c r="K13" i="105" s="1"/>
  <c r="J12" i="105"/>
  <c r="N12" i="105"/>
  <c r="M13" i="105" s="1"/>
  <c r="L12" i="104"/>
  <c r="J12" i="104"/>
  <c r="I13" i="104" s="1"/>
  <c r="N12" i="104"/>
  <c r="M13" i="104" s="1"/>
  <c r="K24" i="104"/>
  <c r="K25" i="104" s="1"/>
  <c r="I75" i="104" s="1"/>
  <c r="L12" i="103"/>
  <c r="N12" i="103"/>
  <c r="M13" i="103" s="1"/>
  <c r="J12" i="103"/>
  <c r="O10" i="103"/>
  <c r="O11" i="102"/>
  <c r="I20" i="102"/>
  <c r="L12" i="102"/>
  <c r="K13" i="102" s="1"/>
  <c r="J12" i="102"/>
  <c r="I13" i="102" s="1"/>
  <c r="N12" i="102"/>
  <c r="M13" i="102" s="1"/>
  <c r="O10" i="102"/>
  <c r="O11" i="101"/>
  <c r="L12" i="101"/>
  <c r="N12" i="101"/>
  <c r="M13" i="101" s="1"/>
  <c r="J12" i="101"/>
  <c r="I20" i="101"/>
  <c r="I74" i="100"/>
  <c r="K24" i="100"/>
  <c r="K25" i="100" s="1"/>
  <c r="I75" i="100" s="1"/>
  <c r="L12" i="100"/>
  <c r="K13" i="100" s="1"/>
  <c r="J12" i="100"/>
  <c r="N12" i="100"/>
  <c r="M13" i="100" s="1"/>
  <c r="O10" i="100"/>
  <c r="O11" i="99"/>
  <c r="I74" i="99"/>
  <c r="K24" i="99"/>
  <c r="K25" i="99" s="1"/>
  <c r="I75" i="99" s="1"/>
  <c r="L12" i="99"/>
  <c r="J12" i="99"/>
  <c r="N12" i="99"/>
  <c r="M13" i="99" s="1"/>
  <c r="I20" i="98"/>
  <c r="I74" i="98" s="1"/>
  <c r="O11" i="98"/>
  <c r="L12" i="98"/>
  <c r="K13" i="98" s="1"/>
  <c r="J12" i="98"/>
  <c r="N12" i="98"/>
  <c r="M13" i="98" s="1"/>
  <c r="O10" i="98"/>
  <c r="N10" i="97"/>
  <c r="J10" i="97"/>
  <c r="L12" i="97"/>
  <c r="K13" i="97" s="1"/>
  <c r="J12" i="97"/>
  <c r="N12" i="97"/>
  <c r="I74" i="97"/>
  <c r="K24" i="97"/>
  <c r="K25" i="97" s="1"/>
  <c r="I75" i="97" s="1"/>
  <c r="J12" i="96"/>
  <c r="N12" i="96"/>
  <c r="M13" i="96" s="1"/>
  <c r="L12" i="96"/>
  <c r="K13" i="96" s="1"/>
  <c r="K24" i="96"/>
  <c r="K25" i="96" s="1"/>
  <c r="I75" i="96" s="1"/>
  <c r="I74" i="96"/>
  <c r="O10" i="96"/>
  <c r="I74" i="95"/>
  <c r="K24" i="95"/>
  <c r="K25" i="95" s="1"/>
  <c r="I75" i="95" s="1"/>
  <c r="L12" i="95"/>
  <c r="K13" i="95" s="1"/>
  <c r="J12" i="95"/>
  <c r="N12" i="95"/>
  <c r="M13" i="95" s="1"/>
  <c r="I74" i="94"/>
  <c r="J12" i="94"/>
  <c r="N12" i="94"/>
  <c r="L12" i="94"/>
  <c r="K13" i="94" s="1"/>
  <c r="O10" i="94"/>
  <c r="I13" i="94"/>
  <c r="I74" i="103" l="1"/>
  <c r="O10" i="104"/>
  <c r="K13" i="103"/>
  <c r="K13" i="99"/>
  <c r="K13" i="104"/>
  <c r="G74" i="104" s="1"/>
  <c r="M13" i="94"/>
  <c r="H74" i="94" s="1"/>
  <c r="K13" i="101"/>
  <c r="G74" i="101" s="1"/>
  <c r="K24" i="98"/>
  <c r="K25" i="98" s="1"/>
  <c r="I75" i="98" s="1"/>
  <c r="M13" i="97"/>
  <c r="J24" i="97" s="1"/>
  <c r="J25" i="97" s="1"/>
  <c r="H75" i="97" s="1"/>
  <c r="O10" i="97"/>
  <c r="I79" i="96"/>
  <c r="I81" i="96" s="1"/>
  <c r="O12" i="101"/>
  <c r="G74" i="107"/>
  <c r="I24" i="107"/>
  <c r="I25" i="107" s="1"/>
  <c r="G75" i="107" s="1"/>
  <c r="I29" i="107"/>
  <c r="I30" i="107" s="1"/>
  <c r="G76" i="107" s="1"/>
  <c r="H74" i="107"/>
  <c r="J24" i="107"/>
  <c r="J25" i="107" s="1"/>
  <c r="H75" i="107" s="1"/>
  <c r="J29" i="107"/>
  <c r="J30" i="107" s="1"/>
  <c r="H76" i="107" s="1"/>
  <c r="O12" i="107"/>
  <c r="I13" i="107"/>
  <c r="I79" i="107"/>
  <c r="I81" i="107" s="1"/>
  <c r="O12" i="106"/>
  <c r="G74" i="106"/>
  <c r="I24" i="106"/>
  <c r="I25" i="106" s="1"/>
  <c r="G75" i="106" s="1"/>
  <c r="I29" i="106"/>
  <c r="I30" i="106" s="1"/>
  <c r="G76" i="106" s="1"/>
  <c r="H74" i="106"/>
  <c r="J24" i="106"/>
  <c r="J25" i="106" s="1"/>
  <c r="H75" i="106" s="1"/>
  <c r="J29" i="106"/>
  <c r="J30" i="106" s="1"/>
  <c r="H76" i="106" s="1"/>
  <c r="I79" i="106"/>
  <c r="I81" i="106" s="1"/>
  <c r="I13" i="106"/>
  <c r="O12" i="105"/>
  <c r="I13" i="105"/>
  <c r="G74" i="105"/>
  <c r="I24" i="105"/>
  <c r="I25" i="105" s="1"/>
  <c r="G75" i="105" s="1"/>
  <c r="I29" i="105"/>
  <c r="I30" i="105" s="1"/>
  <c r="G76" i="105" s="1"/>
  <c r="H74" i="105"/>
  <c r="J24" i="105"/>
  <c r="J25" i="105" s="1"/>
  <c r="H75" i="105" s="1"/>
  <c r="J29" i="105"/>
  <c r="J30" i="105" s="1"/>
  <c r="H76" i="105" s="1"/>
  <c r="I79" i="105"/>
  <c r="I81" i="105" s="1"/>
  <c r="I79" i="104"/>
  <c r="I81" i="104" s="1"/>
  <c r="H74" i="104"/>
  <c r="J24" i="104"/>
  <c r="J25" i="104" s="1"/>
  <c r="H75" i="104" s="1"/>
  <c r="J29" i="104"/>
  <c r="J30" i="104" s="1"/>
  <c r="H76" i="104" s="1"/>
  <c r="I29" i="104"/>
  <c r="I30" i="104" s="1"/>
  <c r="G76" i="104" s="1"/>
  <c r="H29" i="104"/>
  <c r="H24" i="104"/>
  <c r="F74" i="104"/>
  <c r="O12" i="104"/>
  <c r="G74" i="103"/>
  <c r="I24" i="103"/>
  <c r="I25" i="103" s="1"/>
  <c r="G75" i="103" s="1"/>
  <c r="I29" i="103"/>
  <c r="I30" i="103" s="1"/>
  <c r="G76" i="103" s="1"/>
  <c r="O12" i="103"/>
  <c r="I13" i="103"/>
  <c r="H74" i="103"/>
  <c r="J24" i="103"/>
  <c r="J25" i="103" s="1"/>
  <c r="H75" i="103" s="1"/>
  <c r="J29" i="103"/>
  <c r="J30" i="103" s="1"/>
  <c r="H76" i="103" s="1"/>
  <c r="I79" i="103"/>
  <c r="I81" i="103" s="1"/>
  <c r="G74" i="102"/>
  <c r="I24" i="102"/>
  <c r="I25" i="102" s="1"/>
  <c r="G75" i="102" s="1"/>
  <c r="I29" i="102"/>
  <c r="I30" i="102" s="1"/>
  <c r="G76" i="102" s="1"/>
  <c r="I74" i="102"/>
  <c r="K24" i="102"/>
  <c r="K25" i="102" s="1"/>
  <c r="I75" i="102" s="1"/>
  <c r="H74" i="102"/>
  <c r="J24" i="102"/>
  <c r="J25" i="102" s="1"/>
  <c r="H75" i="102" s="1"/>
  <c r="J29" i="102"/>
  <c r="J30" i="102" s="1"/>
  <c r="H76" i="102" s="1"/>
  <c r="H29" i="102"/>
  <c r="F74" i="102"/>
  <c r="H24" i="102"/>
  <c r="O13" i="102"/>
  <c r="O12" i="102"/>
  <c r="I13" i="101"/>
  <c r="H29" i="101" s="1"/>
  <c r="H74" i="101"/>
  <c r="J24" i="101"/>
  <c r="J25" i="101" s="1"/>
  <c r="H75" i="101" s="1"/>
  <c r="J29" i="101"/>
  <c r="J30" i="101" s="1"/>
  <c r="H76" i="101" s="1"/>
  <c r="I74" i="101"/>
  <c r="K24" i="101"/>
  <c r="K25" i="101" s="1"/>
  <c r="I75" i="101" s="1"/>
  <c r="I29" i="101"/>
  <c r="I30" i="101" s="1"/>
  <c r="G76" i="101" s="1"/>
  <c r="G74" i="100"/>
  <c r="I24" i="100"/>
  <c r="I25" i="100" s="1"/>
  <c r="G75" i="100" s="1"/>
  <c r="I29" i="100"/>
  <c r="I30" i="100" s="1"/>
  <c r="G76" i="100" s="1"/>
  <c r="H74" i="100"/>
  <c r="J24" i="100"/>
  <c r="J25" i="100" s="1"/>
  <c r="H75" i="100" s="1"/>
  <c r="J29" i="100"/>
  <c r="J30" i="100" s="1"/>
  <c r="H76" i="100" s="1"/>
  <c r="O12" i="100"/>
  <c r="I79" i="100"/>
  <c r="I81" i="100" s="1"/>
  <c r="I13" i="100"/>
  <c r="I79" i="99"/>
  <c r="I81" i="99" s="1"/>
  <c r="G74" i="99"/>
  <c r="I24" i="99"/>
  <c r="I25" i="99" s="1"/>
  <c r="G75" i="99" s="1"/>
  <c r="I29" i="99"/>
  <c r="I30" i="99" s="1"/>
  <c r="G76" i="99" s="1"/>
  <c r="O12" i="99"/>
  <c r="I13" i="99"/>
  <c r="H74" i="99"/>
  <c r="J24" i="99"/>
  <c r="J25" i="99" s="1"/>
  <c r="H75" i="99" s="1"/>
  <c r="J29" i="99"/>
  <c r="J30" i="99" s="1"/>
  <c r="H76" i="99" s="1"/>
  <c r="O12" i="98"/>
  <c r="G74" i="98"/>
  <c r="I24" i="98"/>
  <c r="I25" i="98" s="1"/>
  <c r="G75" i="98" s="1"/>
  <c r="I29" i="98"/>
  <c r="I30" i="98" s="1"/>
  <c r="G76" i="98" s="1"/>
  <c r="H74" i="98"/>
  <c r="J24" i="98"/>
  <c r="J25" i="98" s="1"/>
  <c r="H75" i="98" s="1"/>
  <c r="J29" i="98"/>
  <c r="J30" i="98" s="1"/>
  <c r="H76" i="98" s="1"/>
  <c r="I13" i="98"/>
  <c r="I79" i="98"/>
  <c r="I81" i="98" s="1"/>
  <c r="G74" i="97"/>
  <c r="I24" i="97"/>
  <c r="I25" i="97" s="1"/>
  <c r="G75" i="97" s="1"/>
  <c r="I29" i="97"/>
  <c r="I30" i="97" s="1"/>
  <c r="G76" i="97" s="1"/>
  <c r="O12" i="97"/>
  <c r="I13" i="97"/>
  <c r="I79" i="97"/>
  <c r="I81" i="97" s="1"/>
  <c r="H74" i="97"/>
  <c r="G74" i="96"/>
  <c r="I24" i="96"/>
  <c r="I25" i="96" s="1"/>
  <c r="G75" i="96" s="1"/>
  <c r="I29" i="96"/>
  <c r="I30" i="96" s="1"/>
  <c r="G76" i="96" s="1"/>
  <c r="J29" i="96"/>
  <c r="J30" i="96" s="1"/>
  <c r="H76" i="96" s="1"/>
  <c r="J24" i="96"/>
  <c r="J25" i="96" s="1"/>
  <c r="H75" i="96" s="1"/>
  <c r="H74" i="96"/>
  <c r="O12" i="96"/>
  <c r="I13" i="96"/>
  <c r="I79" i="95"/>
  <c r="I81" i="95" s="1"/>
  <c r="G74" i="95"/>
  <c r="I24" i="95"/>
  <c r="I25" i="95" s="1"/>
  <c r="G75" i="95" s="1"/>
  <c r="I29" i="95"/>
  <c r="I30" i="95" s="1"/>
  <c r="G76" i="95" s="1"/>
  <c r="O12" i="95"/>
  <c r="H74" i="95"/>
  <c r="J24" i="95"/>
  <c r="J25" i="95" s="1"/>
  <c r="H75" i="95" s="1"/>
  <c r="J29" i="95"/>
  <c r="J30" i="95" s="1"/>
  <c r="H76" i="95" s="1"/>
  <c r="I13" i="95"/>
  <c r="G74" i="94"/>
  <c r="I24" i="94"/>
  <c r="I25" i="94" s="1"/>
  <c r="G75" i="94" s="1"/>
  <c r="I29" i="94"/>
  <c r="I30" i="94" s="1"/>
  <c r="G76" i="94" s="1"/>
  <c r="J24" i="94"/>
  <c r="J25" i="94" s="1"/>
  <c r="H75" i="94" s="1"/>
  <c r="J29" i="94"/>
  <c r="J30" i="94" s="1"/>
  <c r="H76" i="94" s="1"/>
  <c r="I79" i="94"/>
  <c r="I81" i="94" s="1"/>
  <c r="O12" i="94"/>
  <c r="H29" i="94"/>
  <c r="F74" i="94"/>
  <c r="H24" i="94"/>
  <c r="O13" i="94"/>
  <c r="O13" i="104" l="1"/>
  <c r="I24" i="104"/>
  <c r="I25" i="104" s="1"/>
  <c r="G75" i="104" s="1"/>
  <c r="J29" i="97"/>
  <c r="J30" i="97" s="1"/>
  <c r="H76" i="97" s="1"/>
  <c r="O13" i="101"/>
  <c r="I24" i="101"/>
  <c r="I25" i="101" s="1"/>
  <c r="G75" i="101" s="1"/>
  <c r="H24" i="101"/>
  <c r="H25" i="101" s="1"/>
  <c r="F74" i="101"/>
  <c r="J74" i="101" s="1"/>
  <c r="H79" i="100"/>
  <c r="H81" i="100" s="1"/>
  <c r="I79" i="102"/>
  <c r="I81" i="102" s="1"/>
  <c r="H79" i="107"/>
  <c r="H81" i="107" s="1"/>
  <c r="H29" i="107"/>
  <c r="F74" i="107"/>
  <c r="H24" i="107"/>
  <c r="O13" i="107"/>
  <c r="G79" i="107"/>
  <c r="G81" i="107" s="1"/>
  <c r="H79" i="106"/>
  <c r="H81" i="106" s="1"/>
  <c r="H29" i="106"/>
  <c r="F74" i="106"/>
  <c r="H24" i="106"/>
  <c r="O13" i="106"/>
  <c r="G79" i="106"/>
  <c r="G81" i="106" s="1"/>
  <c r="G79" i="105"/>
  <c r="G81" i="105" s="1"/>
  <c r="H79" i="105"/>
  <c r="H81" i="105" s="1"/>
  <c r="H29" i="105"/>
  <c r="F74" i="105"/>
  <c r="H24" i="105"/>
  <c r="O13" i="105"/>
  <c r="G79" i="104"/>
  <c r="G81" i="104" s="1"/>
  <c r="H25" i="104"/>
  <c r="L24" i="104"/>
  <c r="J74" i="104"/>
  <c r="H30" i="104"/>
  <c r="L29" i="104"/>
  <c r="H79" i="104"/>
  <c r="H81" i="104" s="1"/>
  <c r="H79" i="103"/>
  <c r="H81" i="103" s="1"/>
  <c r="H29" i="103"/>
  <c r="F74" i="103"/>
  <c r="H24" i="103"/>
  <c r="O13" i="103"/>
  <c r="G79" i="103"/>
  <c r="G81" i="103" s="1"/>
  <c r="J74" i="102"/>
  <c r="H79" i="102"/>
  <c r="H81" i="102" s="1"/>
  <c r="H25" i="102"/>
  <c r="L24" i="102"/>
  <c r="H30" i="102"/>
  <c r="L29" i="102"/>
  <c r="G79" i="102"/>
  <c r="G81" i="102" s="1"/>
  <c r="I79" i="101"/>
  <c r="I81" i="101" s="1"/>
  <c r="G79" i="101"/>
  <c r="G81" i="101" s="1"/>
  <c r="H30" i="101"/>
  <c r="L29" i="101"/>
  <c r="H79" i="101"/>
  <c r="H81" i="101" s="1"/>
  <c r="F74" i="100"/>
  <c r="H24" i="100"/>
  <c r="O13" i="100"/>
  <c r="H29" i="100"/>
  <c r="G79" i="100"/>
  <c r="G81" i="100" s="1"/>
  <c r="H79" i="99"/>
  <c r="H81" i="99" s="1"/>
  <c r="H29" i="99"/>
  <c r="F74" i="99"/>
  <c r="H24" i="99"/>
  <c r="O13" i="99"/>
  <c r="G79" i="99"/>
  <c r="G81" i="99" s="1"/>
  <c r="H79" i="98"/>
  <c r="H81" i="98" s="1"/>
  <c r="H29" i="98"/>
  <c r="F74" i="98"/>
  <c r="H24" i="98"/>
  <c r="O13" i="98"/>
  <c r="G79" i="98"/>
  <c r="G81" i="98" s="1"/>
  <c r="H79" i="97"/>
  <c r="H81" i="97" s="1"/>
  <c r="H29" i="97"/>
  <c r="F74" i="97"/>
  <c r="H24" i="97"/>
  <c r="O13" i="97"/>
  <c r="G79" i="97"/>
  <c r="G81" i="97" s="1"/>
  <c r="H79" i="96"/>
  <c r="H81" i="96" s="1"/>
  <c r="F74" i="96"/>
  <c r="H24" i="96"/>
  <c r="O13" i="96"/>
  <c r="H29" i="96"/>
  <c r="G79" i="96"/>
  <c r="G81" i="96" s="1"/>
  <c r="H29" i="95"/>
  <c r="F74" i="95"/>
  <c r="H24" i="95"/>
  <c r="O13" i="95"/>
  <c r="H79" i="95"/>
  <c r="H81" i="95" s="1"/>
  <c r="G79" i="95"/>
  <c r="G81" i="95" s="1"/>
  <c r="H25" i="94"/>
  <c r="L24" i="94"/>
  <c r="J74" i="94"/>
  <c r="H30" i="94"/>
  <c r="L29" i="94"/>
  <c r="H79" i="94"/>
  <c r="H81" i="94" s="1"/>
  <c r="G79" i="94"/>
  <c r="G81" i="94" s="1"/>
  <c r="H98" i="20"/>
  <c r="I98" i="20"/>
  <c r="F1" i="6"/>
  <c r="L24" i="101" l="1"/>
  <c r="H25" i="107"/>
  <c r="L24" i="107"/>
  <c r="J74" i="107"/>
  <c r="H30" i="107"/>
  <c r="L29" i="107"/>
  <c r="H25" i="106"/>
  <c r="L24" i="106"/>
  <c r="J74" i="106"/>
  <c r="H30" i="106"/>
  <c r="L29" i="106"/>
  <c r="H30" i="105"/>
  <c r="L29" i="105"/>
  <c r="J74" i="105"/>
  <c r="H25" i="105"/>
  <c r="L24" i="105"/>
  <c r="F76" i="104"/>
  <c r="J76" i="104" s="1"/>
  <c r="L30" i="104"/>
  <c r="F75" i="104"/>
  <c r="L25" i="104"/>
  <c r="J74" i="103"/>
  <c r="H25" i="103"/>
  <c r="L24" i="103"/>
  <c r="H30" i="103"/>
  <c r="L29" i="103"/>
  <c r="F75" i="102"/>
  <c r="L25" i="102"/>
  <c r="F76" i="102"/>
  <c r="J76" i="102" s="1"/>
  <c r="L30" i="102"/>
  <c r="F76" i="101"/>
  <c r="J76" i="101" s="1"/>
  <c r="L30" i="101"/>
  <c r="F75" i="101"/>
  <c r="L25" i="101"/>
  <c r="H30" i="100"/>
  <c r="L29" i="100"/>
  <c r="H25" i="100"/>
  <c r="L24" i="100"/>
  <c r="J74" i="100"/>
  <c r="H25" i="99"/>
  <c r="L24" i="99"/>
  <c r="J74" i="99"/>
  <c r="H30" i="99"/>
  <c r="L29" i="99"/>
  <c r="H25" i="98"/>
  <c r="L24" i="98"/>
  <c r="J74" i="98"/>
  <c r="H30" i="98"/>
  <c r="L29" i="98"/>
  <c r="H25" i="97"/>
  <c r="L24" i="97"/>
  <c r="J74" i="97"/>
  <c r="H30" i="97"/>
  <c r="L29" i="97"/>
  <c r="J74" i="96"/>
  <c r="H25" i="96"/>
  <c r="L24" i="96"/>
  <c r="L29" i="96"/>
  <c r="H30" i="96"/>
  <c r="J74" i="95"/>
  <c r="H25" i="95"/>
  <c r="L24" i="95"/>
  <c r="H30" i="95"/>
  <c r="L29" i="95"/>
  <c r="L30" i="94"/>
  <c r="F76" i="94"/>
  <c r="F75" i="94"/>
  <c r="L25" i="94"/>
  <c r="H34" i="6"/>
  <c r="F34" i="6"/>
  <c r="G37" i="6"/>
  <c r="F76" i="107" l="1"/>
  <c r="J76" i="107" s="1"/>
  <c r="L30" i="107"/>
  <c r="F75" i="107"/>
  <c r="L25" i="107"/>
  <c r="F76" i="106"/>
  <c r="J76" i="106" s="1"/>
  <c r="L30" i="106"/>
  <c r="F75" i="106"/>
  <c r="L25" i="106"/>
  <c r="F75" i="105"/>
  <c r="L25" i="105"/>
  <c r="F76" i="105"/>
  <c r="J76" i="105" s="1"/>
  <c r="L30" i="105"/>
  <c r="J75" i="104"/>
  <c r="F79" i="104"/>
  <c r="F75" i="103"/>
  <c r="L25" i="103"/>
  <c r="F76" i="103"/>
  <c r="J76" i="103" s="1"/>
  <c r="L30" i="103"/>
  <c r="J75" i="102"/>
  <c r="F79" i="102"/>
  <c r="J75" i="101"/>
  <c r="F79" i="101"/>
  <c r="F75" i="100"/>
  <c r="L25" i="100"/>
  <c r="F76" i="100"/>
  <c r="J76" i="100" s="1"/>
  <c r="L30" i="100"/>
  <c r="F76" i="99"/>
  <c r="J76" i="99" s="1"/>
  <c r="L30" i="99"/>
  <c r="F75" i="99"/>
  <c r="L25" i="99"/>
  <c r="F76" i="98"/>
  <c r="J76" i="98" s="1"/>
  <c r="L30" i="98"/>
  <c r="F75" i="98"/>
  <c r="L25" i="98"/>
  <c r="F76" i="97"/>
  <c r="J76" i="97" s="1"/>
  <c r="L30" i="97"/>
  <c r="F75" i="97"/>
  <c r="L25" i="97"/>
  <c r="F75" i="96"/>
  <c r="L25" i="96"/>
  <c r="L30" i="96"/>
  <c r="F76" i="96"/>
  <c r="J76" i="96" s="1"/>
  <c r="F75" i="95"/>
  <c r="L25" i="95"/>
  <c r="F76" i="95"/>
  <c r="J76" i="95" s="1"/>
  <c r="L30" i="95"/>
  <c r="J75" i="94"/>
  <c r="F79" i="94"/>
  <c r="J76" i="94"/>
  <c r="J75" i="107" l="1"/>
  <c r="F79" i="107"/>
  <c r="J75" i="106"/>
  <c r="F79" i="106"/>
  <c r="J75" i="105"/>
  <c r="F79" i="105"/>
  <c r="F81" i="104"/>
  <c r="J79" i="104"/>
  <c r="J81" i="104" s="1"/>
  <c r="K48" i="6" s="1"/>
  <c r="J75" i="103"/>
  <c r="F79" i="103"/>
  <c r="F81" i="102"/>
  <c r="J79" i="102"/>
  <c r="J81" i="102" s="1"/>
  <c r="K46" i="6" s="1"/>
  <c r="J79" i="101"/>
  <c r="J81" i="101" s="1"/>
  <c r="K45" i="6" s="1"/>
  <c r="F81" i="101"/>
  <c r="J75" i="100"/>
  <c r="F79" i="100"/>
  <c r="J75" i="99"/>
  <c r="F79" i="99"/>
  <c r="J75" i="98"/>
  <c r="F79" i="98"/>
  <c r="J75" i="97"/>
  <c r="F79" i="97"/>
  <c r="J75" i="96"/>
  <c r="F79" i="96"/>
  <c r="J75" i="95"/>
  <c r="F79" i="95"/>
  <c r="F81" i="94"/>
  <c r="J79" i="94"/>
  <c r="J81" i="94" s="1"/>
  <c r="K38" i="6" s="1"/>
  <c r="F81" i="107" l="1"/>
  <c r="J79" i="107"/>
  <c r="J81" i="107" s="1"/>
  <c r="K51" i="6" s="1"/>
  <c r="J79" i="106"/>
  <c r="J81" i="106" s="1"/>
  <c r="K50" i="6" s="1"/>
  <c r="F81" i="106"/>
  <c r="J79" i="105"/>
  <c r="J81" i="105" s="1"/>
  <c r="K49" i="6" s="1"/>
  <c r="F81" i="105"/>
  <c r="I84" i="104"/>
  <c r="G98" i="104"/>
  <c r="Q98" i="104" s="1"/>
  <c r="E84" i="104"/>
  <c r="H3" i="104"/>
  <c r="F81" i="103"/>
  <c r="J79" i="103"/>
  <c r="J81" i="103" s="1"/>
  <c r="K47" i="6" s="1"/>
  <c r="I84" i="102"/>
  <c r="E84" i="102"/>
  <c r="H3" i="102"/>
  <c r="G98" i="102"/>
  <c r="Q98" i="102" s="1"/>
  <c r="I84" i="101"/>
  <c r="E84" i="101"/>
  <c r="H3" i="101"/>
  <c r="G98" i="101"/>
  <c r="Q98" i="101" s="1"/>
  <c r="F81" i="100"/>
  <c r="J79" i="100"/>
  <c r="J81" i="100" s="1"/>
  <c r="K44" i="6" s="1"/>
  <c r="F81" i="99"/>
  <c r="J79" i="99"/>
  <c r="J81" i="99" s="1"/>
  <c r="K43" i="6" s="1"/>
  <c r="F81" i="98"/>
  <c r="J79" i="98"/>
  <c r="J81" i="98" s="1"/>
  <c r="K42" i="6" s="1"/>
  <c r="J79" i="97"/>
  <c r="J81" i="97" s="1"/>
  <c r="K41" i="6" s="1"/>
  <c r="F81" i="97"/>
  <c r="F81" i="96"/>
  <c r="J79" i="96"/>
  <c r="J81" i="96" s="1"/>
  <c r="K40" i="6" s="1"/>
  <c r="J79" i="95"/>
  <c r="J81" i="95" s="1"/>
  <c r="K39" i="6" s="1"/>
  <c r="F81" i="95"/>
  <c r="I84" i="94"/>
  <c r="E84" i="94"/>
  <c r="H3" i="94"/>
  <c r="G98" i="94"/>
  <c r="D3" i="20"/>
  <c r="D2" i="20"/>
  <c r="C39" i="6"/>
  <c r="C40" i="6"/>
  <c r="C41" i="6"/>
  <c r="C42" i="6"/>
  <c r="C43" i="6"/>
  <c r="C44" i="6"/>
  <c r="C45" i="6"/>
  <c r="C46" i="6"/>
  <c r="C47" i="6"/>
  <c r="C48" i="6"/>
  <c r="C49" i="6"/>
  <c r="C50" i="6"/>
  <c r="C51" i="6"/>
  <c r="C38" i="6"/>
  <c r="D12" i="35"/>
  <c r="D4" i="20" s="1"/>
  <c r="I84" i="107" l="1"/>
  <c r="E84" i="107"/>
  <c r="H3" i="107"/>
  <c r="G98" i="107"/>
  <c r="Q98" i="107" s="1"/>
  <c r="I84" i="106"/>
  <c r="E84" i="106"/>
  <c r="H3" i="106"/>
  <c r="G98" i="106"/>
  <c r="Q98" i="106" s="1"/>
  <c r="I84" i="105"/>
  <c r="E84" i="105"/>
  <c r="H3" i="105"/>
  <c r="G98" i="105"/>
  <c r="Q98" i="105" s="1"/>
  <c r="M84" i="104"/>
  <c r="I84" i="103"/>
  <c r="E84" i="103"/>
  <c r="H3" i="103"/>
  <c r="G98" i="103"/>
  <c r="Q98" i="103" s="1"/>
  <c r="M84" i="102"/>
  <c r="M84" i="101"/>
  <c r="I84" i="100"/>
  <c r="E84" i="100"/>
  <c r="H3" i="100"/>
  <c r="G98" i="100"/>
  <c r="Q98" i="100" s="1"/>
  <c r="I84" i="99"/>
  <c r="E84" i="99"/>
  <c r="H3" i="99"/>
  <c r="G98" i="99"/>
  <c r="Q98" i="99" s="1"/>
  <c r="I84" i="98"/>
  <c r="E84" i="98"/>
  <c r="H3" i="98"/>
  <c r="G98" i="98"/>
  <c r="Q98" i="98" s="1"/>
  <c r="I84" i="97"/>
  <c r="E84" i="97"/>
  <c r="H3" i="97"/>
  <c r="G98" i="97"/>
  <c r="Q98" i="97" s="1"/>
  <c r="E84" i="96"/>
  <c r="H3" i="96"/>
  <c r="G98" i="96"/>
  <c r="Q98" i="96" s="1"/>
  <c r="I84" i="96"/>
  <c r="I84" i="95"/>
  <c r="E84" i="95"/>
  <c r="H3" i="95"/>
  <c r="G98" i="95"/>
  <c r="Q98" i="95" s="1"/>
  <c r="Q98" i="94"/>
  <c r="M84" i="94"/>
  <c r="H19" i="20"/>
  <c r="J19" i="20" s="1"/>
  <c r="H18" i="20"/>
  <c r="J18" i="20" s="1"/>
  <c r="H17" i="20"/>
  <c r="J17" i="20" s="1"/>
  <c r="I20" i="20" l="1"/>
  <c r="I74" i="20" s="1"/>
  <c r="H2" i="94"/>
  <c r="H5" i="94" s="1"/>
  <c r="M38" i="6"/>
  <c r="H2" i="101"/>
  <c r="M45" i="6"/>
  <c r="H2" i="102"/>
  <c r="H5" i="102" s="1"/>
  <c r="M46" i="6"/>
  <c r="H2" i="104"/>
  <c r="H5" i="104" s="1"/>
  <c r="M48" i="6"/>
  <c r="M84" i="107"/>
  <c r="M84" i="106"/>
  <c r="M84" i="105"/>
  <c r="M84" i="103"/>
  <c r="M84" i="100"/>
  <c r="M84" i="99"/>
  <c r="M84" i="98"/>
  <c r="M84" i="97"/>
  <c r="M84" i="96"/>
  <c r="M84" i="95"/>
  <c r="F29" i="35"/>
  <c r="F28" i="35"/>
  <c r="F27" i="35"/>
  <c r="H5" i="101" l="1"/>
  <c r="K24" i="20"/>
  <c r="K25" i="20" s="1"/>
  <c r="I75" i="20" s="1"/>
  <c r="L12" i="6" s="1"/>
  <c r="H2" i="103"/>
  <c r="M47" i="6"/>
  <c r="H2" i="105"/>
  <c r="H5" i="105" s="1"/>
  <c r="M49" i="6"/>
  <c r="H2" i="106"/>
  <c r="M50" i="6"/>
  <c r="H2" i="107"/>
  <c r="M51" i="6"/>
  <c r="H2" i="95"/>
  <c r="H5" i="95" s="1"/>
  <c r="M39" i="6"/>
  <c r="H2" i="96"/>
  <c r="H5" i="96" s="1"/>
  <c r="M40" i="6"/>
  <c r="H2" i="97"/>
  <c r="H5" i="97" s="1"/>
  <c r="M41" i="6"/>
  <c r="H2" i="98"/>
  <c r="H5" i="98" s="1"/>
  <c r="M42" i="6"/>
  <c r="H2" i="99"/>
  <c r="H5" i="99" s="1"/>
  <c r="M43" i="6"/>
  <c r="H2" i="100"/>
  <c r="H5" i="100" s="1"/>
  <c r="M44" i="6"/>
  <c r="I79" i="20" l="1"/>
  <c r="I81" i="20" s="1"/>
  <c r="L17" i="6" s="1"/>
  <c r="H5" i="106"/>
  <c r="H5" i="103"/>
  <c r="H5" i="107"/>
  <c r="L11" i="6"/>
  <c r="L32" i="6"/>
  <c r="L31" i="6"/>
  <c r="L30" i="6"/>
  <c r="L34" i="6" l="1"/>
  <c r="Q97" i="20"/>
  <c r="F80" i="20" l="1"/>
  <c r="H80" i="20"/>
  <c r="G80" i="20"/>
  <c r="P93" i="20"/>
  <c r="F22" i="6" s="1"/>
  <c r="L22" i="6" s="1"/>
  <c r="M68" i="20"/>
  <c r="M69" i="20"/>
  <c r="D5" i="20"/>
  <c r="E37" i="6" l="1"/>
  <c r="E52" i="6" s="1"/>
  <c r="J80" i="20"/>
  <c r="M85" i="20"/>
  <c r="M70" i="20"/>
  <c r="C37" i="6" l="1"/>
  <c r="F78" i="20"/>
  <c r="H12" i="20" l="1"/>
  <c r="H11" i="20"/>
  <c r="H10" i="20"/>
  <c r="J10" i="20" s="1"/>
  <c r="I23" i="6" l="1"/>
  <c r="I24" i="6" l="1"/>
  <c r="I25" i="6"/>
  <c r="H77" i="20"/>
  <c r="G78" i="20" l="1"/>
  <c r="H78" i="20"/>
  <c r="J14" i="6" s="1"/>
  <c r="F77" i="20"/>
  <c r="F14" i="6" s="1"/>
  <c r="J78" i="20" l="1"/>
  <c r="G77" i="20"/>
  <c r="J77" i="20" s="1"/>
  <c r="N11" i="20"/>
  <c r="N12" i="20"/>
  <c r="L11" i="20"/>
  <c r="L12" i="20"/>
  <c r="J12" i="20"/>
  <c r="J11" i="20"/>
  <c r="N10" i="20"/>
  <c r="L10" i="20"/>
  <c r="N14" i="6" l="1"/>
  <c r="H14" i="6"/>
  <c r="I13" i="20"/>
  <c r="O12" i="20"/>
  <c r="O10" i="20"/>
  <c r="O11" i="20"/>
  <c r="K13" i="20"/>
  <c r="F74" i="20" l="1"/>
  <c r="H29" i="20"/>
  <c r="H24" i="20"/>
  <c r="I24" i="20"/>
  <c r="I25" i="20" s="1"/>
  <c r="I29" i="20"/>
  <c r="I30" i="20" s="1"/>
  <c r="H25" i="20" l="1"/>
  <c r="G76" i="20"/>
  <c r="H13" i="6" s="1"/>
  <c r="H30" i="20"/>
  <c r="F76" i="20" l="1"/>
  <c r="H73" i="20"/>
  <c r="F73" i="20"/>
  <c r="F13" i="6" l="1"/>
  <c r="G73" i="20"/>
  <c r="M13" i="20"/>
  <c r="O13" i="20" s="1"/>
  <c r="J29" i="20" l="1"/>
  <c r="J30" i="20" s="1"/>
  <c r="H74" i="20"/>
  <c r="J24" i="20"/>
  <c r="L24" i="20" s="1"/>
  <c r="G74" i="20"/>
  <c r="J74" i="20" l="1"/>
  <c r="L29" i="20"/>
  <c r="L30" i="20"/>
  <c r="H76" i="20"/>
  <c r="J25" i="20"/>
  <c r="L25" i="20" s="1"/>
  <c r="G75" i="20"/>
  <c r="H12" i="6" s="1"/>
  <c r="H11" i="6" l="1"/>
  <c r="J13" i="6"/>
  <c r="J76" i="20"/>
  <c r="N13" i="6" s="1"/>
  <c r="G79" i="20"/>
  <c r="H15" i="6" s="1"/>
  <c r="H75" i="20"/>
  <c r="J11" i="6" s="1"/>
  <c r="F75" i="20"/>
  <c r="F11" i="6" s="1"/>
  <c r="J12" i="6" l="1"/>
  <c r="H79" i="20"/>
  <c r="J15" i="6" s="1"/>
  <c r="F12" i="6"/>
  <c r="J75" i="20"/>
  <c r="G81" i="20"/>
  <c r="F79" i="20"/>
  <c r="J79" i="20" l="1"/>
  <c r="F15" i="6"/>
  <c r="H17" i="6"/>
  <c r="H16" i="6"/>
  <c r="N12" i="6"/>
  <c r="N11" i="6"/>
  <c r="H81" i="20"/>
  <c r="F81" i="20"/>
  <c r="F17" i="6" l="1"/>
  <c r="F16" i="6"/>
  <c r="J17" i="6"/>
  <c r="J16" i="6"/>
  <c r="J81" i="20"/>
  <c r="G98" i="20" s="1"/>
  <c r="N15" i="6"/>
  <c r="K98" i="20"/>
  <c r="K57" i="6" s="1"/>
  <c r="O98" i="20"/>
  <c r="K61" i="6" s="1"/>
  <c r="J98" i="20"/>
  <c r="N98" i="20"/>
  <c r="K60" i="6" s="1"/>
  <c r="L98" i="20"/>
  <c r="K58" i="6" s="1"/>
  <c r="P98" i="20"/>
  <c r="M98" i="20"/>
  <c r="K59" i="6" s="1"/>
  <c r="H3" i="20"/>
  <c r="I84" i="20"/>
  <c r="K37" i="6" l="1"/>
  <c r="K52" i="6" s="1"/>
  <c r="N17" i="6"/>
  <c r="N19" i="6" s="1"/>
  <c r="N16" i="6"/>
  <c r="E84" i="20"/>
  <c r="K62" i="6"/>
  <c r="L23" i="6"/>
  <c r="L25" i="6" s="1"/>
  <c r="Q98" i="20"/>
  <c r="K63" i="6" s="1"/>
  <c r="G52" i="6"/>
  <c r="M52" i="6" s="1"/>
  <c r="L8" i="6" l="1"/>
  <c r="H8" i="6"/>
  <c r="K67" i="6"/>
  <c r="M84" i="20"/>
  <c r="M37" i="6"/>
  <c r="F24" i="6"/>
  <c r="D8" i="6"/>
  <c r="M67" i="6"/>
  <c r="I37" i="6"/>
  <c r="I52" i="6" s="1"/>
  <c r="H2" i="20" l="1"/>
  <c r="L24" i="6"/>
  <c r="L26" i="6" s="1"/>
  <c r="H5" i="20" l="1"/>
</calcChain>
</file>

<file path=xl/sharedStrings.xml><?xml version="1.0" encoding="utf-8"?>
<sst xmlns="http://schemas.openxmlformats.org/spreadsheetml/2006/main" count="2302" uniqueCount="391">
  <si>
    <t>Leadpartner</t>
  </si>
  <si>
    <t>Projektstart</t>
  </si>
  <si>
    <t>z.B. Homepage</t>
  </si>
  <si>
    <t>z.B. Erstellung, Übersetzung und Aktualisierungen</t>
  </si>
  <si>
    <t>z.B. IT- Hard- und Softwareausstattung 
für Projektdurchführung</t>
  </si>
  <si>
    <t>z.B. Laptop, Software Grafikdesign, etc.</t>
  </si>
  <si>
    <t>Periode 1</t>
  </si>
  <si>
    <t>Periode 2</t>
  </si>
  <si>
    <t>Periode 3</t>
  </si>
  <si>
    <t>TZ 1 | DM 1</t>
  </si>
  <si>
    <t>von | af</t>
  </si>
  <si>
    <t>MS 1 | MP 1</t>
  </si>
  <si>
    <r>
      <t xml:space="preserve">TZ | </t>
    </r>
    <r>
      <rPr>
        <b/>
        <sz val="11"/>
        <color rgb="FF003399"/>
        <rFont val="Calibri"/>
        <family val="2"/>
        <scheme val="minor"/>
      </rPr>
      <t>DM</t>
    </r>
    <r>
      <rPr>
        <b/>
        <sz val="11"/>
        <rFont val="Calibri"/>
        <family val="2"/>
        <scheme val="minor"/>
      </rPr>
      <t xml:space="preserve"> 1</t>
    </r>
  </si>
  <si>
    <r>
      <t xml:space="preserve">TZ | </t>
    </r>
    <r>
      <rPr>
        <b/>
        <sz val="11"/>
        <color rgb="FF003399"/>
        <rFont val="Calibri"/>
        <family val="2"/>
        <scheme val="minor"/>
      </rPr>
      <t>DM</t>
    </r>
    <r>
      <rPr>
        <b/>
        <sz val="11"/>
        <rFont val="Calibri"/>
        <family val="2"/>
        <scheme val="minor"/>
      </rPr>
      <t xml:space="preserve"> 3</t>
    </r>
  </si>
  <si>
    <r>
      <t xml:space="preserve">TZ | </t>
    </r>
    <r>
      <rPr>
        <b/>
        <sz val="11"/>
        <color rgb="FF003399"/>
        <rFont val="Calibri"/>
        <family val="2"/>
        <scheme val="minor"/>
      </rPr>
      <t>DM</t>
    </r>
    <r>
      <rPr>
        <b/>
        <sz val="11"/>
        <rFont val="Calibri"/>
        <family val="2"/>
        <scheme val="minor"/>
      </rPr>
      <t xml:space="preserve"> 4</t>
    </r>
  </si>
  <si>
    <r>
      <t xml:space="preserve">TZ | </t>
    </r>
    <r>
      <rPr>
        <b/>
        <sz val="11"/>
        <color rgb="FF003399"/>
        <rFont val="Calibri"/>
        <family val="2"/>
        <scheme val="minor"/>
      </rPr>
      <t>DM</t>
    </r>
    <r>
      <rPr>
        <b/>
        <sz val="11"/>
        <rFont val="Calibri"/>
        <family val="2"/>
        <scheme val="minor"/>
      </rPr>
      <t xml:space="preserve"> 5</t>
    </r>
  </si>
  <si>
    <r>
      <t xml:space="preserve">TZ | </t>
    </r>
    <r>
      <rPr>
        <b/>
        <sz val="11"/>
        <color rgb="FF003399"/>
        <rFont val="Calibri"/>
        <family val="2"/>
        <scheme val="minor"/>
      </rPr>
      <t>DM</t>
    </r>
    <r>
      <rPr>
        <b/>
        <sz val="11"/>
        <rFont val="Calibri"/>
        <family val="2"/>
        <scheme val="minor"/>
      </rPr>
      <t xml:space="preserve"> 6</t>
    </r>
  </si>
  <si>
    <r>
      <t xml:space="preserve">TZ | </t>
    </r>
    <r>
      <rPr>
        <b/>
        <sz val="11"/>
        <color rgb="FF003399"/>
        <rFont val="Calibri"/>
        <family val="2"/>
        <scheme val="minor"/>
      </rPr>
      <t>DM</t>
    </r>
    <r>
      <rPr>
        <b/>
        <sz val="11"/>
        <rFont val="Calibri"/>
        <family val="2"/>
        <scheme val="minor"/>
      </rPr>
      <t xml:space="preserve"> 7</t>
    </r>
  </si>
  <si>
    <r>
      <t xml:space="preserve">TZ | </t>
    </r>
    <r>
      <rPr>
        <b/>
        <sz val="11"/>
        <color rgb="FF003399"/>
        <rFont val="Calibri"/>
        <family val="2"/>
        <scheme val="minor"/>
      </rPr>
      <t>DM</t>
    </r>
    <r>
      <rPr>
        <b/>
        <sz val="11"/>
        <rFont val="Calibri"/>
        <family val="2"/>
        <scheme val="minor"/>
      </rPr>
      <t xml:space="preserve"> 8</t>
    </r>
  </si>
  <si>
    <r>
      <t xml:space="preserve">TZ | </t>
    </r>
    <r>
      <rPr>
        <b/>
        <sz val="11"/>
        <color rgb="FF003399"/>
        <rFont val="Calibri"/>
        <family val="2"/>
        <scheme val="minor"/>
      </rPr>
      <t>DM</t>
    </r>
    <r>
      <rPr>
        <b/>
        <sz val="11"/>
        <rFont val="Calibri"/>
        <family val="2"/>
        <scheme val="minor"/>
      </rPr>
      <t xml:space="preserve"> 9</t>
    </r>
  </si>
  <si>
    <r>
      <t xml:space="preserve">Summe | </t>
    </r>
    <r>
      <rPr>
        <b/>
        <sz val="11"/>
        <color rgb="FF003399"/>
        <rFont val="Calibri"/>
        <family val="2"/>
        <scheme val="minor"/>
      </rPr>
      <t>Total</t>
    </r>
  </si>
  <si>
    <r>
      <t xml:space="preserve">TZ | </t>
    </r>
    <r>
      <rPr>
        <b/>
        <sz val="11"/>
        <color rgb="FF003399"/>
        <rFont val="Calibri"/>
        <family val="2"/>
        <scheme val="minor"/>
      </rPr>
      <t>DM</t>
    </r>
    <r>
      <rPr>
        <b/>
        <sz val="11"/>
        <rFont val="Calibri"/>
        <family val="2"/>
        <scheme val="minor"/>
      </rPr>
      <t xml:space="preserve"> 2</t>
    </r>
  </si>
  <si>
    <r>
      <t xml:space="preserve">TZ | </t>
    </r>
    <r>
      <rPr>
        <b/>
        <sz val="11"/>
        <color rgb="FF003399"/>
        <rFont val="Calibri"/>
        <family val="2"/>
        <scheme val="minor"/>
      </rPr>
      <t>DM</t>
    </r>
    <r>
      <rPr>
        <b/>
        <sz val="11"/>
        <rFont val="Calibri"/>
        <family val="2"/>
        <scheme val="minor"/>
      </rPr>
      <t xml:space="preserve"> 10</t>
    </r>
  </si>
  <si>
    <r>
      <rPr>
        <b/>
        <sz val="11"/>
        <rFont val="Calibri"/>
        <family val="2"/>
        <scheme val="minor"/>
      </rPr>
      <t>Summe |</t>
    </r>
    <r>
      <rPr>
        <b/>
        <sz val="11"/>
        <color rgb="FF003399"/>
        <rFont val="Calibri"/>
        <family val="2"/>
        <scheme val="minor"/>
      </rPr>
      <t xml:space="preserve"> Total</t>
    </r>
  </si>
  <si>
    <r>
      <t xml:space="preserve">Vorbereitungskosten | </t>
    </r>
    <r>
      <rPr>
        <b/>
        <sz val="11"/>
        <color rgb="FF003399"/>
        <rFont val="Calibri"/>
        <family val="2"/>
        <scheme val="minor"/>
      </rPr>
      <t>Forberedelsesudgifter</t>
    </r>
  </si>
  <si>
    <t>Projektpartner 1</t>
  </si>
  <si>
    <t>Projektpartner 2</t>
  </si>
  <si>
    <t>Projektpartner 3</t>
  </si>
  <si>
    <t>Projektpartner 4</t>
  </si>
  <si>
    <t>Projektpartner 5</t>
  </si>
  <si>
    <t>Projektpartner 6</t>
  </si>
  <si>
    <t>Projektpartner 7</t>
  </si>
  <si>
    <t>Projektpartner 8</t>
  </si>
  <si>
    <t>Projektpartner 9</t>
  </si>
  <si>
    <t>Projektpartner 10</t>
  </si>
  <si>
    <t>Projektpartner 11</t>
  </si>
  <si>
    <t>Projektpartner 12</t>
  </si>
  <si>
    <t>Projektpartner 13</t>
  </si>
  <si>
    <r>
      <t xml:space="preserve">TZ | </t>
    </r>
    <r>
      <rPr>
        <b/>
        <sz val="10"/>
        <color rgb="FF003399"/>
        <rFont val="Calibri"/>
        <family val="2"/>
        <scheme val="minor"/>
      </rPr>
      <t>DM</t>
    </r>
    <r>
      <rPr>
        <b/>
        <sz val="10"/>
        <rFont val="Calibri"/>
        <family val="2"/>
        <scheme val="minor"/>
      </rPr>
      <t xml:space="preserve"> Nr.</t>
    </r>
  </si>
  <si>
    <r>
      <t xml:space="preserve">TZ | </t>
    </r>
    <r>
      <rPr>
        <sz val="10"/>
        <color rgb="FF003399"/>
        <rFont val="Calibri"/>
        <family val="2"/>
        <scheme val="minor"/>
      </rPr>
      <t>DM</t>
    </r>
    <r>
      <rPr>
        <sz val="10"/>
        <rFont val="Calibri"/>
        <family val="2"/>
        <scheme val="minor"/>
      </rPr>
      <t xml:space="preserve"> 1</t>
    </r>
  </si>
  <si>
    <r>
      <t xml:space="preserve">TZ | </t>
    </r>
    <r>
      <rPr>
        <sz val="10"/>
        <color rgb="FF003399"/>
        <rFont val="Calibri"/>
        <family val="2"/>
        <scheme val="minor"/>
      </rPr>
      <t>DM</t>
    </r>
    <r>
      <rPr>
        <sz val="10"/>
        <rFont val="Calibri"/>
        <family val="2"/>
        <scheme val="minor"/>
      </rPr>
      <t xml:space="preserve"> 3</t>
    </r>
  </si>
  <si>
    <r>
      <t xml:space="preserve">TZ | </t>
    </r>
    <r>
      <rPr>
        <sz val="10"/>
        <color rgb="FF003399"/>
        <rFont val="Calibri"/>
        <family val="2"/>
        <scheme val="minor"/>
      </rPr>
      <t>DM</t>
    </r>
    <r>
      <rPr>
        <sz val="10"/>
        <rFont val="Calibri"/>
        <family val="2"/>
        <scheme val="minor"/>
      </rPr>
      <t xml:space="preserve"> 4</t>
    </r>
  </si>
  <si>
    <r>
      <t xml:space="preserve">TZ | </t>
    </r>
    <r>
      <rPr>
        <sz val="10"/>
        <color rgb="FF003399"/>
        <rFont val="Calibri"/>
        <family val="2"/>
        <scheme val="minor"/>
      </rPr>
      <t>DM</t>
    </r>
    <r>
      <rPr>
        <sz val="10"/>
        <rFont val="Calibri"/>
        <family val="2"/>
        <scheme val="minor"/>
      </rPr>
      <t xml:space="preserve"> 5</t>
    </r>
  </si>
  <si>
    <r>
      <t xml:space="preserve">TZ | </t>
    </r>
    <r>
      <rPr>
        <sz val="10"/>
        <color rgb="FF003399"/>
        <rFont val="Calibri"/>
        <family val="2"/>
        <scheme val="minor"/>
      </rPr>
      <t>DM</t>
    </r>
    <r>
      <rPr>
        <sz val="10"/>
        <rFont val="Calibri"/>
        <family val="2"/>
        <scheme val="minor"/>
      </rPr>
      <t xml:space="preserve"> 6</t>
    </r>
  </si>
  <si>
    <r>
      <t xml:space="preserve">TZ | </t>
    </r>
    <r>
      <rPr>
        <sz val="10"/>
        <color rgb="FF003399"/>
        <rFont val="Calibri"/>
        <family val="2"/>
        <scheme val="minor"/>
      </rPr>
      <t>DM</t>
    </r>
    <r>
      <rPr>
        <sz val="10"/>
        <rFont val="Calibri"/>
        <family val="2"/>
        <scheme val="minor"/>
      </rPr>
      <t xml:space="preserve"> 7</t>
    </r>
  </si>
  <si>
    <r>
      <t xml:space="preserve">TZ | </t>
    </r>
    <r>
      <rPr>
        <sz val="10"/>
        <color rgb="FF003399"/>
        <rFont val="Calibri"/>
        <family val="2"/>
        <scheme val="minor"/>
      </rPr>
      <t>DM</t>
    </r>
    <r>
      <rPr>
        <sz val="10"/>
        <rFont val="Calibri"/>
        <family val="2"/>
        <scheme val="minor"/>
      </rPr>
      <t xml:space="preserve"> 8</t>
    </r>
  </si>
  <si>
    <r>
      <t xml:space="preserve">TZ | </t>
    </r>
    <r>
      <rPr>
        <sz val="10"/>
        <color rgb="FF003399"/>
        <rFont val="Calibri"/>
        <family val="2"/>
        <scheme val="minor"/>
      </rPr>
      <t>DM</t>
    </r>
    <r>
      <rPr>
        <sz val="10"/>
        <rFont val="Calibri"/>
        <family val="2"/>
        <scheme val="minor"/>
      </rPr>
      <t xml:space="preserve"> 9</t>
    </r>
  </si>
  <si>
    <r>
      <t xml:space="preserve">TZ | </t>
    </r>
    <r>
      <rPr>
        <sz val="10"/>
        <color rgb="FF003399"/>
        <rFont val="Calibri"/>
        <family val="2"/>
        <scheme val="minor"/>
      </rPr>
      <t>DM</t>
    </r>
    <r>
      <rPr>
        <sz val="10"/>
        <rFont val="Calibri"/>
        <family val="2"/>
        <scheme val="minor"/>
      </rPr>
      <t xml:space="preserve"> 10</t>
    </r>
  </si>
  <si>
    <r>
      <t xml:space="preserve">TZ | </t>
    </r>
    <r>
      <rPr>
        <b/>
        <sz val="10"/>
        <color rgb="FF003399"/>
        <rFont val="Calibri"/>
        <family val="2"/>
        <scheme val="minor"/>
      </rPr>
      <t>DM</t>
    </r>
    <r>
      <rPr>
        <b/>
        <sz val="10"/>
        <rFont val="Calibri"/>
        <family val="2"/>
        <scheme val="minor"/>
      </rPr>
      <t xml:space="preserve"> 1</t>
    </r>
  </si>
  <si>
    <r>
      <t xml:space="preserve">TZ | </t>
    </r>
    <r>
      <rPr>
        <b/>
        <sz val="10"/>
        <color rgb="FF003399"/>
        <rFont val="Calibri"/>
        <family val="2"/>
        <scheme val="minor"/>
      </rPr>
      <t>DM</t>
    </r>
    <r>
      <rPr>
        <b/>
        <sz val="10"/>
        <rFont val="Calibri"/>
        <family val="2"/>
        <scheme val="minor"/>
      </rPr>
      <t xml:space="preserve"> 3</t>
    </r>
  </si>
  <si>
    <r>
      <t xml:space="preserve">TZ | </t>
    </r>
    <r>
      <rPr>
        <b/>
        <sz val="10"/>
        <color rgb="FF003399"/>
        <rFont val="Calibri"/>
        <family val="2"/>
        <scheme val="minor"/>
      </rPr>
      <t>DM</t>
    </r>
    <r>
      <rPr>
        <b/>
        <sz val="10"/>
        <rFont val="Calibri"/>
        <family val="2"/>
        <scheme val="minor"/>
      </rPr>
      <t xml:space="preserve"> 4</t>
    </r>
  </si>
  <si>
    <r>
      <t xml:space="preserve">TZ | </t>
    </r>
    <r>
      <rPr>
        <b/>
        <sz val="10"/>
        <color rgb="FF003399"/>
        <rFont val="Calibri"/>
        <family val="2"/>
        <scheme val="minor"/>
      </rPr>
      <t>DM</t>
    </r>
    <r>
      <rPr>
        <b/>
        <sz val="10"/>
        <rFont val="Calibri"/>
        <family val="2"/>
        <scheme val="minor"/>
      </rPr>
      <t xml:space="preserve"> 5</t>
    </r>
  </si>
  <si>
    <r>
      <t xml:space="preserve">TZ | </t>
    </r>
    <r>
      <rPr>
        <b/>
        <sz val="10"/>
        <color rgb="FF003399"/>
        <rFont val="Calibri"/>
        <family val="2"/>
        <scheme val="minor"/>
      </rPr>
      <t>DM</t>
    </r>
    <r>
      <rPr>
        <b/>
        <sz val="10"/>
        <rFont val="Calibri"/>
        <family val="2"/>
        <scheme val="minor"/>
      </rPr>
      <t xml:space="preserve"> 6</t>
    </r>
  </si>
  <si>
    <r>
      <t xml:space="preserve">TZ | </t>
    </r>
    <r>
      <rPr>
        <b/>
        <sz val="10"/>
        <color rgb="FF003399"/>
        <rFont val="Calibri"/>
        <family val="2"/>
        <scheme val="minor"/>
      </rPr>
      <t>DM</t>
    </r>
    <r>
      <rPr>
        <b/>
        <sz val="10"/>
        <rFont val="Calibri"/>
        <family val="2"/>
        <scheme val="minor"/>
      </rPr>
      <t xml:space="preserve"> 7</t>
    </r>
  </si>
  <si>
    <r>
      <t xml:space="preserve">TZ | </t>
    </r>
    <r>
      <rPr>
        <b/>
        <sz val="10"/>
        <color rgb="FF003399"/>
        <rFont val="Calibri"/>
        <family val="2"/>
        <scheme val="minor"/>
      </rPr>
      <t>DM</t>
    </r>
    <r>
      <rPr>
        <b/>
        <sz val="10"/>
        <rFont val="Calibri"/>
        <family val="2"/>
        <scheme val="minor"/>
      </rPr>
      <t xml:space="preserve"> 8</t>
    </r>
  </si>
  <si>
    <r>
      <t xml:space="preserve">TZ | </t>
    </r>
    <r>
      <rPr>
        <b/>
        <sz val="10"/>
        <color rgb="FF003399"/>
        <rFont val="Calibri"/>
        <family val="2"/>
        <scheme val="minor"/>
      </rPr>
      <t>DM</t>
    </r>
    <r>
      <rPr>
        <b/>
        <sz val="10"/>
        <rFont val="Calibri"/>
        <family val="2"/>
        <scheme val="minor"/>
      </rPr>
      <t xml:space="preserve"> 9</t>
    </r>
  </si>
  <si>
    <r>
      <t xml:space="preserve">TZ | </t>
    </r>
    <r>
      <rPr>
        <b/>
        <sz val="10"/>
        <color rgb="FF003399"/>
        <rFont val="Calibri"/>
        <family val="2"/>
        <scheme val="minor"/>
      </rPr>
      <t xml:space="preserve">DM </t>
    </r>
    <r>
      <rPr>
        <b/>
        <sz val="10"/>
        <rFont val="Calibri"/>
        <family val="2"/>
        <scheme val="minor"/>
      </rPr>
      <t>10</t>
    </r>
  </si>
  <si>
    <t>LP</t>
  </si>
  <si>
    <t>PP 1</t>
  </si>
  <si>
    <t>PP 2</t>
  </si>
  <si>
    <t>PP 3</t>
  </si>
  <si>
    <t>PP 4</t>
  </si>
  <si>
    <t>PP 5</t>
  </si>
  <si>
    <t>PP 6</t>
  </si>
  <si>
    <t>PP 7</t>
  </si>
  <si>
    <t>PP 8</t>
  </si>
  <si>
    <t>PP 9</t>
  </si>
  <si>
    <t>PP 10</t>
  </si>
  <si>
    <t>PP 11</t>
  </si>
  <si>
    <t>PP 12</t>
  </si>
  <si>
    <t>PP 13</t>
  </si>
  <si>
    <r>
      <t xml:space="preserve">Akronym Projekt | </t>
    </r>
    <r>
      <rPr>
        <sz val="10"/>
        <color rgb="FF003399"/>
        <rFont val="Calibri"/>
        <family val="2"/>
        <scheme val="minor"/>
      </rPr>
      <t>Projektets akronym</t>
    </r>
  </si>
  <si>
    <r>
      <t xml:space="preserve">Summe | </t>
    </r>
    <r>
      <rPr>
        <b/>
        <sz val="11"/>
        <color rgb="FF003399"/>
        <rFont val="Calibri"/>
        <family val="2"/>
        <scheme val="minor"/>
      </rPr>
      <t xml:space="preserve">Total </t>
    </r>
  </si>
  <si>
    <t>Arten der Kofinanzierung:</t>
  </si>
  <si>
    <t>Ja</t>
  </si>
  <si>
    <r>
      <t xml:space="preserve">Projektende | </t>
    </r>
    <r>
      <rPr>
        <sz val="10"/>
        <color rgb="FF003399"/>
        <rFont val="Calibri"/>
        <family val="2"/>
        <scheme val="minor"/>
      </rPr>
      <t>Projektafslutning</t>
    </r>
  </si>
  <si>
    <r>
      <t xml:space="preserve">Laufzeit Monate | </t>
    </r>
    <r>
      <rPr>
        <sz val="10"/>
        <color rgb="FF003399"/>
        <rFont val="Calibri"/>
        <family val="2"/>
        <scheme val="minor"/>
      </rPr>
      <t>Løbetid i måneder</t>
    </r>
  </si>
  <si>
    <t>Projektpartner:</t>
  </si>
  <si>
    <t>Projektpartner Deutschland:</t>
  </si>
  <si>
    <t>Projektpartner Danmark:</t>
  </si>
  <si>
    <r>
      <t xml:space="preserve">Anzahl Vollzeitstellen | </t>
    </r>
    <r>
      <rPr>
        <b/>
        <sz val="11"/>
        <color rgb="FF003399"/>
        <rFont val="Calibri"/>
        <family val="2"/>
        <scheme val="minor"/>
      </rPr>
      <t>Antal fuldtidsstillinger</t>
    </r>
  </si>
  <si>
    <r>
      <t xml:space="preserve">Bemerkungen | </t>
    </r>
    <r>
      <rPr>
        <b/>
        <sz val="11"/>
        <color rgb="FF003399"/>
        <rFont val="Calibri"/>
        <family val="2"/>
        <scheme val="minor"/>
      </rPr>
      <t>Kommentarer</t>
    </r>
  </si>
  <si>
    <r>
      <t xml:space="preserve">LG | </t>
    </r>
    <r>
      <rPr>
        <b/>
        <sz val="11"/>
        <color rgb="FF003399"/>
        <rFont val="Calibri"/>
        <family val="2"/>
        <scheme val="minor"/>
      </rPr>
      <t>FG</t>
    </r>
    <r>
      <rPr>
        <b/>
        <sz val="11"/>
        <rFont val="Calibri"/>
        <family val="2"/>
        <scheme val="minor"/>
      </rPr>
      <t xml:space="preserve"> 1</t>
    </r>
  </si>
  <si>
    <r>
      <t xml:space="preserve">LG | </t>
    </r>
    <r>
      <rPr>
        <b/>
        <sz val="11"/>
        <color rgb="FF003399"/>
        <rFont val="Calibri"/>
        <family val="2"/>
        <scheme val="minor"/>
      </rPr>
      <t>FG</t>
    </r>
    <r>
      <rPr>
        <b/>
        <sz val="11"/>
        <rFont val="Calibri"/>
        <family val="2"/>
        <scheme val="minor"/>
      </rPr>
      <t xml:space="preserve"> 2</t>
    </r>
  </si>
  <si>
    <r>
      <t xml:space="preserve">LG | </t>
    </r>
    <r>
      <rPr>
        <b/>
        <sz val="11"/>
        <color rgb="FF003399"/>
        <rFont val="Calibri"/>
        <family val="2"/>
        <scheme val="minor"/>
      </rPr>
      <t>FG</t>
    </r>
    <r>
      <rPr>
        <b/>
        <sz val="11"/>
        <rFont val="Calibri"/>
        <family val="2"/>
        <scheme val="minor"/>
      </rPr>
      <t xml:space="preserve"> 3</t>
    </r>
  </si>
  <si>
    <r>
      <t xml:space="preserve">Akronym Projekt | </t>
    </r>
    <r>
      <rPr>
        <sz val="11"/>
        <color rgb="FF003399"/>
        <rFont val="Calibri"/>
        <family val="2"/>
        <scheme val="minor"/>
      </rPr>
      <t>Projektets akronym</t>
    </r>
  </si>
  <si>
    <r>
      <t xml:space="preserve">Förderquote beantragt | </t>
    </r>
    <r>
      <rPr>
        <sz val="11"/>
        <color rgb="FF003399"/>
        <rFont val="Calibri"/>
        <family val="2"/>
        <scheme val="minor"/>
      </rPr>
      <t>Ansøgt støttesats</t>
    </r>
  </si>
  <si>
    <r>
      <t xml:space="preserve">Land des Partners | </t>
    </r>
    <r>
      <rPr>
        <sz val="11"/>
        <color rgb="FF003399"/>
        <rFont val="Calibri"/>
        <family val="2"/>
        <scheme val="minor"/>
      </rPr>
      <t>Partnerens land</t>
    </r>
  </si>
  <si>
    <r>
      <t xml:space="preserve">Gesamtbudget | </t>
    </r>
    <r>
      <rPr>
        <sz val="11"/>
        <color rgb="FF003399"/>
        <rFont val="Calibri"/>
        <family val="2"/>
        <scheme val="minor"/>
      </rPr>
      <t>Budget i alt</t>
    </r>
  </si>
  <si>
    <r>
      <t xml:space="preserve">Fördermittel Gesamtbetrag beantragt | </t>
    </r>
    <r>
      <rPr>
        <sz val="11"/>
        <color rgb="FF003399"/>
        <rFont val="Calibri"/>
        <family val="2"/>
        <scheme val="minor"/>
      </rPr>
      <t>Ansøgt tilskud i alt</t>
    </r>
  </si>
  <si>
    <r>
      <t>Kofinanzierung lt. Berechnung |</t>
    </r>
    <r>
      <rPr>
        <sz val="11"/>
        <color rgb="FF003399"/>
        <rFont val="Calibri"/>
        <family val="2"/>
        <scheme val="minor"/>
      </rPr>
      <t xml:space="preserve"> Medfinansiering if. beregning</t>
    </r>
  </si>
  <si>
    <r>
      <t>Gesamtkosten pro Periode |</t>
    </r>
    <r>
      <rPr>
        <b/>
        <sz val="11"/>
        <color rgb="FF003399"/>
        <rFont val="Calibri"/>
        <family val="2"/>
        <scheme val="minor"/>
      </rPr>
      <t xml:space="preserve"> Samlede udgifter per periode</t>
    </r>
  </si>
  <si>
    <r>
      <t xml:space="preserve">Gesamtkosten pro Periode | </t>
    </r>
    <r>
      <rPr>
        <b/>
        <sz val="11"/>
        <color rgb="FF003399"/>
        <rFont val="Calibri"/>
        <family val="2"/>
        <scheme val="minor"/>
      </rPr>
      <t>Samlede udgifter per periode</t>
    </r>
  </si>
  <si>
    <r>
      <t>Summe |</t>
    </r>
    <r>
      <rPr>
        <b/>
        <sz val="11"/>
        <color rgb="FF003399"/>
        <rFont val="Calibri"/>
        <family val="2"/>
        <scheme val="minor"/>
      </rPr>
      <t xml:space="preserve"> Total</t>
    </r>
  </si>
  <si>
    <r>
      <t xml:space="preserve">Beschreibung der einzelnen Ausgaben | </t>
    </r>
    <r>
      <rPr>
        <b/>
        <sz val="11"/>
        <color rgb="FF003399"/>
        <rFont val="Calibri"/>
        <family val="2"/>
        <scheme val="minor"/>
      </rPr>
      <t>Beskrivelse af de enkelte udgiftsposter</t>
    </r>
  </si>
  <si>
    <r>
      <t xml:space="preserve">Teilziel | </t>
    </r>
    <r>
      <rPr>
        <b/>
        <sz val="11"/>
        <color rgb="FF003399"/>
        <rFont val="Calibri"/>
        <family val="2"/>
        <scheme val="minor"/>
      </rPr>
      <t>Delmål</t>
    </r>
  </si>
  <si>
    <r>
      <t xml:space="preserve">Meilenstein | </t>
    </r>
    <r>
      <rPr>
        <b/>
        <sz val="11"/>
        <color rgb="FF003399"/>
        <rFont val="Calibri"/>
        <family val="2"/>
        <scheme val="minor"/>
      </rPr>
      <t>Milepæl</t>
    </r>
  </si>
  <si>
    <r>
      <t xml:space="preserve">Bezeichnung/ Kostenart | </t>
    </r>
    <r>
      <rPr>
        <b/>
        <sz val="11"/>
        <color rgb="FF003399"/>
        <rFont val="Calibri"/>
        <family val="2"/>
        <scheme val="minor"/>
      </rPr>
      <t>Specifikation/omkostningens type</t>
    </r>
  </si>
  <si>
    <r>
      <t xml:space="preserve">Personalkosten | 
</t>
    </r>
    <r>
      <rPr>
        <sz val="11"/>
        <color rgb="FF003399"/>
        <rFont val="Calibri"/>
        <family val="2"/>
        <scheme val="minor"/>
      </rPr>
      <t>Personaleudgifter</t>
    </r>
  </si>
  <si>
    <r>
      <t xml:space="preserve">Kosten für externe Expertise und Dienstleistungen | 
</t>
    </r>
    <r>
      <rPr>
        <sz val="11"/>
        <color rgb="FF003399"/>
        <rFont val="Calibri"/>
        <family val="2"/>
        <scheme val="minor"/>
      </rPr>
      <t xml:space="preserve">Udgifter til ekstern ekspertbistand og tjenesteydelser </t>
    </r>
  </si>
  <si>
    <r>
      <t xml:space="preserve">Ausrüstungskosten | 
</t>
    </r>
    <r>
      <rPr>
        <sz val="11"/>
        <color rgb="FF003399"/>
        <rFont val="Calibri"/>
        <family val="2"/>
        <scheme val="minor"/>
      </rPr>
      <t>Udgifter til udstyr, anskaffelser, leasing, projektmaterialer</t>
    </r>
  </si>
  <si>
    <r>
      <t xml:space="preserve">Einnahmen | </t>
    </r>
    <r>
      <rPr>
        <sz val="11"/>
        <color rgb="FF003399"/>
        <rFont val="Calibri"/>
        <family val="2"/>
        <scheme val="minor"/>
      </rPr>
      <t>Indtægter</t>
    </r>
  </si>
  <si>
    <t>Nein | Nej</t>
  </si>
  <si>
    <t>Projektpartner 14</t>
  </si>
  <si>
    <t>PP 14</t>
  </si>
  <si>
    <r>
      <t xml:space="preserve">1. Allgemeine Angaben zum Projekt | </t>
    </r>
    <r>
      <rPr>
        <b/>
        <u/>
        <sz val="14"/>
        <color rgb="FF003399"/>
        <rFont val="Arial Black"/>
        <family val="2"/>
      </rPr>
      <t>Overordnede oplysninger om projektet</t>
    </r>
  </si>
  <si>
    <r>
      <t xml:space="preserve">Datum der Einreichung des Budgets | </t>
    </r>
    <r>
      <rPr>
        <sz val="10"/>
        <color rgb="FF003399"/>
        <rFont val="Calibri"/>
        <family val="2"/>
        <scheme val="minor"/>
      </rPr>
      <t>Dato for indsendelsen af budgettet</t>
    </r>
  </si>
  <si>
    <t>Prozente</t>
  </si>
  <si>
    <r>
      <t xml:space="preserve">Leistungs-gruppen (LG) | </t>
    </r>
    <r>
      <rPr>
        <b/>
        <sz val="11"/>
        <color rgb="FF003399"/>
        <rFont val="Calibri"/>
        <family val="2"/>
        <scheme val="minor"/>
      </rPr>
      <t>Funktions-grupper (FG)</t>
    </r>
  </si>
  <si>
    <t>Datum:</t>
  </si>
  <si>
    <r>
      <rPr>
        <b/>
        <sz val="11"/>
        <color theme="1"/>
        <rFont val="Calibri"/>
        <family val="2"/>
        <scheme val="minor"/>
      </rPr>
      <t>1.1</t>
    </r>
    <r>
      <rPr>
        <sz val="11"/>
        <color theme="1"/>
        <rFont val="Calibri"/>
        <family val="2"/>
        <scheme val="minor"/>
      </rPr>
      <t xml:space="preserve">
Bitte geben Sie hier die allgemeinen Projektdaten ein, wie im Antrag angegeben |
</t>
    </r>
    <r>
      <rPr>
        <sz val="11"/>
        <color rgb="FF003399"/>
        <rFont val="Calibri"/>
        <family val="2"/>
        <scheme val="minor"/>
      </rPr>
      <t>Indtast venligst de overordnede projektdata her som angivet i ansøgningen</t>
    </r>
  </si>
  <si>
    <r>
      <rPr>
        <b/>
        <sz val="11"/>
        <color theme="1"/>
        <rFont val="Calibri"/>
        <family val="2"/>
        <scheme val="minor"/>
      </rPr>
      <t>1.3</t>
    </r>
    <r>
      <rPr>
        <sz val="11"/>
        <color theme="1"/>
        <rFont val="Calibri"/>
        <family val="2"/>
        <scheme val="minor"/>
      </rPr>
      <t xml:space="preserve">
Bitte listen Sie hier die einzelnen 
Teilziele auf, wie im Antrag ausgefüllt | 
</t>
    </r>
    <r>
      <rPr>
        <sz val="11"/>
        <color rgb="FF003399"/>
        <rFont val="Calibri"/>
        <family val="2"/>
        <scheme val="minor"/>
      </rPr>
      <t>Angiv venligst de enkelte delmål her som de er nævnt i ansøgningen</t>
    </r>
  </si>
  <si>
    <r>
      <t xml:space="preserve">In EUR | </t>
    </r>
    <r>
      <rPr>
        <b/>
        <sz val="11"/>
        <color rgb="FF003399"/>
        <rFont val="Calibri"/>
        <family val="2"/>
        <scheme val="minor"/>
      </rPr>
      <t>i EUR</t>
    </r>
  </si>
  <si>
    <r>
      <t xml:space="preserve">Name des Projektpartners | </t>
    </r>
    <r>
      <rPr>
        <sz val="11"/>
        <color rgb="FF003399"/>
        <rFont val="Calibri"/>
        <family val="2"/>
        <scheme val="minor"/>
      </rPr>
      <t>Projektpartnerens navn</t>
    </r>
  </si>
  <si>
    <r>
      <t xml:space="preserve">Nummer des Projektpartners | </t>
    </r>
    <r>
      <rPr>
        <sz val="11"/>
        <color rgb="FF003399"/>
        <rFont val="Calibri"/>
        <family val="2"/>
        <scheme val="minor"/>
      </rPr>
      <t>Projektpartnerens nummer</t>
    </r>
  </si>
  <si>
    <r>
      <t xml:space="preserve">Bezeichnung / Kostenart | </t>
    </r>
    <r>
      <rPr>
        <b/>
        <sz val="11"/>
        <color rgb="FF003399"/>
        <rFont val="Calibri"/>
        <family val="2"/>
        <scheme val="minor"/>
      </rPr>
      <t>Specifikation / omkostningens type</t>
    </r>
  </si>
  <si>
    <t>Meilensteine</t>
  </si>
  <si>
    <t>MS 2 | MP 2</t>
  </si>
  <si>
    <t>MS 3 | MP 3</t>
  </si>
  <si>
    <t>MS 4 | MP 4</t>
  </si>
  <si>
    <t>MS 5 | MP 5</t>
  </si>
  <si>
    <t>MS 6 | MP 6</t>
  </si>
  <si>
    <t>MS 7 | MP 7</t>
  </si>
  <si>
    <t>MS 8 | MP 8</t>
  </si>
  <si>
    <t>MS 9 | MP 9</t>
  </si>
  <si>
    <t>MS 10 | MP 10</t>
  </si>
  <si>
    <t>MS 11 | MP 11</t>
  </si>
  <si>
    <t>MS 12 | MP 12</t>
  </si>
  <si>
    <t>MS 13 | MP 13</t>
  </si>
  <si>
    <t>MS 14 | MP 14</t>
  </si>
  <si>
    <t>MS 15 | MP 15</t>
  </si>
  <si>
    <t>MS 16 | MP 16</t>
  </si>
  <si>
    <t>MS 17 | MP 17</t>
  </si>
  <si>
    <t>MS 18 | MP 18</t>
  </si>
  <si>
    <t>MS 19 | MP 19</t>
  </si>
  <si>
    <t>MS 20 | MP 20</t>
  </si>
  <si>
    <t>MS 21 | MP 21</t>
  </si>
  <si>
    <t>MS 22 | MP 22</t>
  </si>
  <si>
    <t>MS 23 | MP 23</t>
  </si>
  <si>
    <t>MS 24 | MP 24</t>
  </si>
  <si>
    <t>MS 25 | MP 25</t>
  </si>
  <si>
    <r>
      <rPr>
        <b/>
        <sz val="12"/>
        <rFont val="Calibri"/>
        <family val="2"/>
        <scheme val="minor"/>
      </rPr>
      <t xml:space="preserve">3.7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</si>
  <si>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t xml:space="preserve">Beantragt | </t>
    </r>
    <r>
      <rPr>
        <b/>
        <sz val="11"/>
        <color rgb="FF003399"/>
        <rFont val="Calibri"/>
        <family val="2"/>
        <scheme val="minor"/>
      </rPr>
      <t>Ansøgt</t>
    </r>
    <r>
      <rPr>
        <b/>
        <sz val="11"/>
        <rFont val="Calibri"/>
        <family val="2"/>
        <scheme val="minor"/>
      </rPr>
      <t xml:space="preserve"> </t>
    </r>
  </si>
  <si>
    <r>
      <t xml:space="preserve">Kofinanzierung | </t>
    </r>
    <r>
      <rPr>
        <b/>
        <sz val="11"/>
        <color rgb="FF003399"/>
        <rFont val="Calibri"/>
        <family val="2"/>
        <scheme val="minor"/>
      </rPr>
      <t>Medfinansiering</t>
    </r>
  </si>
  <si>
    <r>
      <t xml:space="preserve">Gesamtbudget | </t>
    </r>
    <r>
      <rPr>
        <b/>
        <sz val="11"/>
        <color rgb="FF003399"/>
        <rFont val="Calibri"/>
        <family val="2"/>
        <scheme val="minor"/>
      </rPr>
      <t>Budget total</t>
    </r>
  </si>
  <si>
    <r>
      <t xml:space="preserve">Gesamtfinanzierung | </t>
    </r>
    <r>
      <rPr>
        <b/>
        <sz val="11"/>
        <color rgb="FF003399"/>
        <rFont val="Calibri"/>
        <family val="2"/>
        <scheme val="minor"/>
      </rPr>
      <t xml:space="preserve">Samlet finansiering </t>
    </r>
  </si>
  <si>
    <r>
      <t xml:space="preserve">Differenz | </t>
    </r>
    <r>
      <rPr>
        <b/>
        <sz val="11"/>
        <color rgb="FF003399"/>
        <rFont val="Calibri"/>
        <family val="2"/>
        <scheme val="minor"/>
      </rPr>
      <t>Difference</t>
    </r>
  </si>
  <si>
    <r>
      <t xml:space="preserve">Erläuterung | </t>
    </r>
    <r>
      <rPr>
        <b/>
        <sz val="11"/>
        <color rgb="FF003399"/>
        <rFont val="Calibri"/>
        <family val="2"/>
        <scheme val="minor"/>
      </rPr>
      <t>Beskrivelse</t>
    </r>
  </si>
  <si>
    <r>
      <t>lt. Kooperationsprogram |</t>
    </r>
    <r>
      <rPr>
        <b/>
        <sz val="11"/>
        <color rgb="FF003399"/>
        <rFont val="Calibri"/>
        <family val="2"/>
        <scheme val="minor"/>
      </rPr>
      <t xml:space="preserve"> If. kooperationsprogrammet</t>
    </r>
  </si>
  <si>
    <r>
      <t xml:space="preserve">Erläuterungen | </t>
    </r>
    <r>
      <rPr>
        <b/>
        <sz val="11"/>
        <color rgb="FF003399"/>
        <rFont val="Calibri"/>
        <family val="2"/>
        <scheme val="minor"/>
      </rPr>
      <t>Beskrivelse</t>
    </r>
  </si>
  <si>
    <r>
      <t>Leistungsgruppen (LG) |</t>
    </r>
    <r>
      <rPr>
        <b/>
        <sz val="11"/>
        <color rgb="FF003399"/>
        <rFont val="Calibri"/>
        <family val="2"/>
        <scheme val="minor"/>
      </rPr>
      <t xml:space="preserve"> Funktionsgrupper (FG)</t>
    </r>
  </si>
  <si>
    <r>
      <t>2.3  Personalressourcen gesamt |</t>
    </r>
    <r>
      <rPr>
        <b/>
        <sz val="12"/>
        <color rgb="FF000090"/>
        <rFont val="Calibri"/>
        <family val="2"/>
        <scheme val="minor"/>
      </rPr>
      <t xml:space="preserve"> 
    </t>
    </r>
    <r>
      <rPr>
        <b/>
        <sz val="12"/>
        <color rgb="FF003399"/>
        <rFont val="Calibri"/>
        <family val="2"/>
        <scheme val="minor"/>
      </rPr>
      <t xml:space="preserve">   Personaleressourcer i alt</t>
    </r>
  </si>
  <si>
    <t>i</t>
  </si>
  <si>
    <r>
      <t xml:space="preserve">Interreg-Zuschuss | </t>
    </r>
    <r>
      <rPr>
        <b/>
        <sz val="11"/>
        <color rgb="FF003399"/>
        <rFont val="Calibri"/>
        <family val="2"/>
        <scheme val="minor"/>
      </rPr>
      <t>Interreg-tilskud</t>
    </r>
  </si>
  <si>
    <t>TZ | DM 4</t>
  </si>
  <si>
    <t>Andere | Diverse</t>
  </si>
  <si>
    <r>
      <rPr>
        <b/>
        <sz val="11"/>
        <color theme="1"/>
        <rFont val="Calibri"/>
        <family val="2"/>
        <scheme val="minor"/>
      </rPr>
      <t>1.2</t>
    </r>
    <r>
      <rPr>
        <sz val="11"/>
        <color theme="1"/>
        <rFont val="Calibri"/>
        <family val="2"/>
        <scheme val="minor"/>
      </rPr>
      <t xml:space="preserve">
Bitte listen Sie die Projektpartner auf, und wählen Sie eine Länderzugehörigkeit, wie im Antrag angegeben |
</t>
    </r>
    <r>
      <rPr>
        <sz val="11"/>
        <color rgb="FF003399"/>
        <rFont val="Calibri"/>
        <family val="2"/>
        <scheme val="minor"/>
      </rPr>
      <t>Angiv venligst de enkelte projektpartnere her og vælg et nationalt tilhørsforhold som nævnt i ansøgningen</t>
    </r>
  </si>
  <si>
    <r>
      <t>Anzahl Vollzeitstellen pro Periode |</t>
    </r>
    <r>
      <rPr>
        <sz val="11"/>
        <color rgb="FF003399"/>
        <rFont val="Calibri"/>
        <family val="2"/>
        <scheme val="minor"/>
      </rPr>
      <t xml:space="preserve"> Antal fuldtidsstillinger pr. periode</t>
    </r>
  </si>
  <si>
    <r>
      <rPr>
        <b/>
        <sz val="14"/>
        <rFont val="Calibri"/>
        <family val="2"/>
        <scheme val="minor"/>
      </rPr>
      <t xml:space="preserve">Auf dieser Seite erstellen Sie das Budget des Partners. Bitte gehen sie dabei wie folgt vor | </t>
    </r>
    <r>
      <rPr>
        <b/>
        <sz val="14"/>
        <color rgb="FF003399"/>
        <rFont val="Calibri"/>
        <family val="2"/>
        <scheme val="minor"/>
      </rPr>
      <t>På denne side udfyldes partnerens budget. Fortsæt som følger:</t>
    </r>
    <r>
      <rPr>
        <sz val="14"/>
        <rFont val="Calibri"/>
        <family val="2"/>
        <scheme val="minor"/>
      </rPr>
      <t xml:space="preserve">
1. Füllen Sie die Tabellen 2 bis 6 mit den entsprechenden Kosten und Pauschalen des Partners aus | </t>
    </r>
    <r>
      <rPr>
        <sz val="14"/>
        <color rgb="FF003399"/>
        <rFont val="Calibri"/>
        <family val="2"/>
        <scheme val="minor"/>
      </rPr>
      <t>Udfyld tabel 2 til 6 med de relevante udgifter og faste satser for partneren</t>
    </r>
    <r>
      <rPr>
        <sz val="14"/>
        <rFont val="Calibri"/>
        <family val="2"/>
        <scheme val="minor"/>
      </rPr>
      <t xml:space="preserve">
2. Tragen Sie evtl. Einnahmen in Tabelle 7 ein |</t>
    </r>
    <r>
      <rPr>
        <sz val="14"/>
        <color rgb="FF003399"/>
        <rFont val="Calibri"/>
        <family val="2"/>
        <scheme val="minor"/>
      </rPr>
      <t xml:space="preserve"> Angiv eventuelle indtægter i tabel 7</t>
    </r>
    <r>
      <rPr>
        <sz val="14"/>
        <rFont val="Calibri"/>
        <family val="2"/>
        <scheme val="minor"/>
      </rPr>
      <t xml:space="preserve">
3. Das Gesamtbudget des Partners können Sie dann in Tabelle 8 einsehen. Vervollständigen Sie anschließend die Angaben zu Finanzierung in Tabelle 9 | </t>
    </r>
    <r>
      <rPr>
        <sz val="14"/>
        <color rgb="FF003399"/>
        <rFont val="Calibri"/>
        <family val="2"/>
        <scheme val="minor"/>
      </rPr>
      <t>Partnerens samlede budget kan derefter ses i tabel 8. Udfyld derefter oplysningerne om finansiering i tabel 9</t>
    </r>
    <r>
      <rPr>
        <sz val="14"/>
        <rFont val="Calibri"/>
        <family val="2"/>
        <scheme val="minor"/>
      </rPr>
      <t xml:space="preserve">
4. Teilen Sie abschließend in Tabelle 10 das Budget auf die verschiedenen Teilziele auf | </t>
    </r>
    <r>
      <rPr>
        <sz val="14"/>
        <color rgb="FF003399"/>
        <rFont val="Calibri"/>
        <family val="2"/>
        <scheme val="minor"/>
      </rPr>
      <t>Endelig fordeles budgettet på de forskellige delmål i tabel 10</t>
    </r>
  </si>
  <si>
    <r>
      <t>Gesamtkosten in Vollzeitstellen (1.720 Stunden pro Periode) |</t>
    </r>
    <r>
      <rPr>
        <b/>
        <sz val="11"/>
        <color rgb="FF003399"/>
        <rFont val="Calibri"/>
        <family val="2"/>
        <scheme val="minor"/>
      </rPr>
      <t xml:space="preserve"> Samlede udgifter for fuldtidsstillinger (1.720 timer pr. periode)</t>
    </r>
  </si>
  <si>
    <r>
      <t>Gesamtkosten pro Periode |</t>
    </r>
    <r>
      <rPr>
        <b/>
        <sz val="11"/>
        <color rgb="FF003399"/>
        <rFont val="Calibri"/>
        <family val="2"/>
        <scheme val="minor"/>
      </rPr>
      <t xml:space="preserve"> Samlede udgifter pr. periode</t>
    </r>
  </si>
  <si>
    <r>
      <rPr>
        <b/>
        <sz val="12"/>
        <rFont val="Calibri"/>
        <family val="2"/>
        <scheme val="minor"/>
      </rPr>
      <t xml:space="preserve">3.3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</si>
  <si>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3.4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</si>
  <si>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t xml:space="preserve">Gesamtkosten pro Periode | </t>
    </r>
    <r>
      <rPr>
        <b/>
        <sz val="11"/>
        <color rgb="FF003399"/>
        <rFont val="Calibri"/>
        <family val="2"/>
        <scheme val="minor"/>
      </rPr>
      <t>Samlede udgifter pr. periode</t>
    </r>
  </si>
  <si>
    <r>
      <t>Beschreibung, Erläuterung
z.B. Kurze Beschreibung der Leistung, Vergabeart  |</t>
    </r>
    <r>
      <rPr>
        <b/>
        <sz val="11"/>
        <color rgb="FF003399"/>
        <rFont val="Calibri"/>
        <family val="2"/>
        <scheme val="minor"/>
      </rPr>
      <t xml:space="preserve"> Beskrivelse, forklaring 
f. eks. kort beskrivelse af ydelsen, udbudsprocedure</t>
    </r>
  </si>
  <si>
    <r>
      <t>Beschreibung
z.B. Art der Anschaffung, Vergabe, Angaben zur Nutzungszeit im Projekt etc. |</t>
    </r>
    <r>
      <rPr>
        <b/>
        <sz val="11"/>
        <color rgb="FF003399"/>
        <rFont val="Calibri"/>
        <family val="2"/>
        <scheme val="minor"/>
      </rPr>
      <t xml:space="preserve"> Beskrivelse
Bl.a. anskaffelsestype, udbud, brugstid i projektperioden m.m.</t>
    </r>
  </si>
  <si>
    <r>
      <t xml:space="preserve">Gesamtbudget pro Periode | </t>
    </r>
    <r>
      <rPr>
        <b/>
        <sz val="11"/>
        <color rgb="FF003399"/>
        <rFont val="Calibri"/>
        <family val="2"/>
        <scheme val="minor"/>
      </rPr>
      <t>Samlet budget pr. periode</t>
    </r>
  </si>
  <si>
    <r>
      <t xml:space="preserve">Büro- und Verwaltungskosten (max. 15% der Personalkosten) | </t>
    </r>
    <r>
      <rPr>
        <sz val="11"/>
        <color rgb="FF003399"/>
        <rFont val="Calibri"/>
        <family val="2"/>
        <scheme val="minor"/>
      </rPr>
      <t xml:space="preserve">Kontor- og administrationsudgifter - (maks. 15% af personaleudgifterne) </t>
    </r>
  </si>
  <si>
    <r>
      <t>Reise- und Unterbringungskosten (max. 6% der Personalkosten) |</t>
    </r>
    <r>
      <rPr>
        <sz val="11"/>
        <color rgb="FF003399"/>
        <rFont val="Calibri"/>
        <family val="2"/>
        <scheme val="minor"/>
      </rPr>
      <t xml:space="preserve"> Rejse- og opholdsudgifter (maks. 6% af personaleudgifterne)</t>
    </r>
  </si>
  <si>
    <r>
      <t xml:space="preserve">Art der Kofinanzierung | </t>
    </r>
    <r>
      <rPr>
        <b/>
        <sz val="11"/>
        <color rgb="FF003399"/>
        <rFont val="Calibri"/>
        <family val="2"/>
        <scheme val="minor"/>
      </rPr>
      <t>Medfinansieringsform</t>
    </r>
  </si>
  <si>
    <r>
      <t xml:space="preserve">Partner nimmt an TZ teil? | 
</t>
    </r>
    <r>
      <rPr>
        <b/>
        <sz val="11"/>
        <color rgb="FF003399"/>
        <rFont val="Calibri"/>
        <family val="2"/>
        <scheme val="minor"/>
      </rPr>
      <t>Partneren deltager i delmålet?</t>
    </r>
  </si>
  <si>
    <r>
      <t xml:space="preserve">Prozentuale Teilnahme am TZ | </t>
    </r>
    <r>
      <rPr>
        <b/>
        <sz val="11"/>
        <color rgb="FF003399"/>
        <rFont val="Calibri"/>
        <family val="2"/>
        <scheme val="minor"/>
      </rPr>
      <t>Procentvis deltagelse i DM</t>
    </r>
  </si>
  <si>
    <t>Fremdfinanzierung - Öffentliche Geldmittel | Fremmedfinansiering - offentlige midler</t>
  </si>
  <si>
    <t>Fremdfinanzierung - nicht-öffentliche Geldmittel | Fremmedfinansiering - ikke-offentlige midler</t>
  </si>
  <si>
    <t>Eigenfinanzierung - Geldmittel | Egenfinansiering - penge</t>
  </si>
  <si>
    <r>
      <rPr>
        <b/>
        <sz val="12"/>
        <rFont val="Calibri"/>
        <family val="2"/>
        <scheme val="minor"/>
      </rPr>
      <t xml:space="preserve">4.3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</si>
  <si>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4.4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</si>
  <si>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4.7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</si>
  <si>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rPr>
        <b/>
        <sz val="12"/>
        <rFont val="Calibri"/>
        <family val="2"/>
        <scheme val="minor"/>
      </rPr>
      <t xml:space="preserve">5.3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</si>
  <si>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5.4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</si>
  <si>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5.7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</si>
  <si>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rPr>
        <b/>
        <sz val="12"/>
        <rFont val="Calibri"/>
        <family val="2"/>
        <scheme val="minor"/>
      </rPr>
      <t xml:space="preserve">6.3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</si>
  <si>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6.4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</si>
  <si>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6.7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</si>
  <si>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rPr>
        <b/>
        <sz val="12"/>
        <rFont val="Calibri"/>
        <family val="2"/>
        <scheme val="minor"/>
      </rPr>
      <t xml:space="preserve">7.3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</si>
  <si>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7.4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</si>
  <si>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7.7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</si>
  <si>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rPr>
        <b/>
        <sz val="12"/>
        <rFont val="Calibri"/>
        <family val="2"/>
        <scheme val="minor"/>
      </rPr>
      <t xml:space="preserve">8.3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</si>
  <si>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8.4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</si>
  <si>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8.7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</si>
  <si>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rPr>
        <b/>
        <sz val="12"/>
        <rFont val="Calibri"/>
        <family val="2"/>
        <scheme val="minor"/>
      </rPr>
      <t xml:space="preserve">9.3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</si>
  <si>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9.4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</si>
  <si>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9.7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</si>
  <si>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rPr>
        <b/>
        <sz val="12"/>
        <rFont val="Calibri"/>
        <family val="2"/>
        <scheme val="minor"/>
      </rPr>
      <t xml:space="preserve">10.3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</si>
  <si>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10.4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</si>
  <si>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10.7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</si>
  <si>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t xml:space="preserve">10.8  Gesamtbudget | </t>
    </r>
    <r>
      <rPr>
        <b/>
        <sz val="12"/>
        <color rgb="FF003399"/>
        <rFont val="Calibri"/>
        <family val="2"/>
        <scheme val="minor"/>
      </rPr>
      <t>Samlet budget</t>
    </r>
  </si>
  <si>
    <r>
      <t xml:space="preserve">9.8  Gesamtbudget | </t>
    </r>
    <r>
      <rPr>
        <b/>
        <sz val="12"/>
        <color rgb="FF003399"/>
        <rFont val="Calibri"/>
        <family val="2"/>
        <scheme val="minor"/>
      </rPr>
      <t>Samlet budget</t>
    </r>
  </si>
  <si>
    <r>
      <t xml:space="preserve">8.8  Gesamtbudget | </t>
    </r>
    <r>
      <rPr>
        <b/>
        <sz val="12"/>
        <color rgb="FF003399"/>
        <rFont val="Calibri"/>
        <family val="2"/>
        <scheme val="minor"/>
      </rPr>
      <t>Samlet budget</t>
    </r>
  </si>
  <si>
    <r>
      <t xml:space="preserve">6.8  Gesamtbudget | </t>
    </r>
    <r>
      <rPr>
        <b/>
        <sz val="12"/>
        <color rgb="FF003399"/>
        <rFont val="Calibri"/>
        <family val="2"/>
        <scheme val="minor"/>
      </rPr>
      <t>Samlet budget</t>
    </r>
  </si>
  <si>
    <r>
      <t xml:space="preserve">5.8  Gesamtbudget | </t>
    </r>
    <r>
      <rPr>
        <b/>
        <sz val="12"/>
        <color rgb="FF003399"/>
        <rFont val="Calibri"/>
        <family val="2"/>
        <scheme val="minor"/>
      </rPr>
      <t>Samlet budget</t>
    </r>
  </si>
  <si>
    <r>
      <t xml:space="preserve">4.8  Gesamtbudget | </t>
    </r>
    <r>
      <rPr>
        <b/>
        <sz val="12"/>
        <color rgb="FF003399"/>
        <rFont val="Calibri"/>
        <family val="2"/>
        <scheme val="minor"/>
      </rPr>
      <t>Samlet budget</t>
    </r>
  </si>
  <si>
    <r>
      <t xml:space="preserve">3.8  Gesamtbudget | </t>
    </r>
    <r>
      <rPr>
        <b/>
        <sz val="12"/>
        <color rgb="FF003399"/>
        <rFont val="Calibri"/>
        <family val="2"/>
        <scheme val="minor"/>
      </rPr>
      <t>Samlet budget</t>
    </r>
  </si>
  <si>
    <r>
      <t xml:space="preserve">3.1  Übersicht Projektpartner | </t>
    </r>
    <r>
      <rPr>
        <b/>
        <sz val="12"/>
        <color rgb="FF003399"/>
        <rFont val="Calibri"/>
        <family val="2"/>
        <scheme val="minor"/>
      </rPr>
      <t>Oversigt over projektpartneren</t>
    </r>
  </si>
  <si>
    <r>
      <t xml:space="preserve">10.1  Übersicht Projektpartner | </t>
    </r>
    <r>
      <rPr>
        <b/>
        <sz val="12"/>
        <color rgb="FF003399"/>
        <rFont val="Calibri"/>
        <family val="2"/>
        <scheme val="minor"/>
      </rPr>
      <t>Oversigt over projektpartneren</t>
    </r>
  </si>
  <si>
    <r>
      <t xml:space="preserve">9.1  Übersicht Projektpartner | </t>
    </r>
    <r>
      <rPr>
        <b/>
        <sz val="12"/>
        <color rgb="FF003399"/>
        <rFont val="Calibri"/>
        <family val="2"/>
        <scheme val="minor"/>
      </rPr>
      <t>Oversigt over projektpartneren</t>
    </r>
  </si>
  <si>
    <r>
      <t xml:space="preserve">8.1  Übersicht Projektpartner | </t>
    </r>
    <r>
      <rPr>
        <b/>
        <sz val="12"/>
        <color rgb="FF003399"/>
        <rFont val="Calibri"/>
        <family val="2"/>
        <scheme val="minor"/>
      </rPr>
      <t>Oversigt over projektpartneren</t>
    </r>
  </si>
  <si>
    <r>
      <t xml:space="preserve">7.1  Übersicht Projektpartner | </t>
    </r>
    <r>
      <rPr>
        <b/>
        <sz val="12"/>
        <color rgb="FF003399"/>
        <rFont val="Calibri"/>
        <family val="2"/>
        <scheme val="minor"/>
      </rPr>
      <t>Oversigt over projektpartneren</t>
    </r>
  </si>
  <si>
    <r>
      <t xml:space="preserve">6.1  Übersicht Projektpartner | </t>
    </r>
    <r>
      <rPr>
        <b/>
        <sz val="12"/>
        <color rgb="FF003399"/>
        <rFont val="Calibri"/>
        <family val="2"/>
        <scheme val="minor"/>
      </rPr>
      <t>Oversigt over projektpartneren</t>
    </r>
  </si>
  <si>
    <r>
      <t xml:space="preserve">5.1  Übersicht Projektpartner | </t>
    </r>
    <r>
      <rPr>
        <b/>
        <sz val="12"/>
        <color rgb="FF003399"/>
        <rFont val="Calibri"/>
        <family val="2"/>
        <scheme val="minor"/>
      </rPr>
      <t>Oversigt over projektpartneren</t>
    </r>
  </si>
  <si>
    <r>
      <t xml:space="preserve">4.1  Übersicht Projektpartner | </t>
    </r>
    <r>
      <rPr>
        <b/>
        <sz val="12"/>
        <color rgb="FF003399"/>
        <rFont val="Calibri"/>
        <family val="2"/>
        <scheme val="minor"/>
      </rPr>
      <t>Oversigt over projektpartneren</t>
    </r>
  </si>
  <si>
    <r>
      <t xml:space="preserve">11.1  Übersicht Projektpartner | </t>
    </r>
    <r>
      <rPr>
        <b/>
        <sz val="12"/>
        <color rgb="FF003399"/>
        <rFont val="Calibri"/>
        <family val="2"/>
        <scheme val="minor"/>
      </rPr>
      <t>Oversigt over projektpartneren</t>
    </r>
  </si>
  <si>
    <r>
      <rPr>
        <b/>
        <sz val="12"/>
        <rFont val="Calibri"/>
        <family val="2"/>
        <scheme val="minor"/>
      </rPr>
      <t xml:space="preserve">11.3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</si>
  <si>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11.4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</si>
  <si>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11.7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</si>
  <si>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t xml:space="preserve">11.8  Gesamtbudget | </t>
    </r>
    <r>
      <rPr>
        <b/>
        <sz val="12"/>
        <color rgb="FF003399"/>
        <rFont val="Calibri"/>
        <family val="2"/>
        <scheme val="minor"/>
      </rPr>
      <t>Samlet budget</t>
    </r>
  </si>
  <si>
    <r>
      <t xml:space="preserve">12.1  Übersicht Projektpartner | </t>
    </r>
    <r>
      <rPr>
        <b/>
        <sz val="12"/>
        <color rgb="FF003399"/>
        <rFont val="Calibri"/>
        <family val="2"/>
        <scheme val="minor"/>
      </rPr>
      <t>Oversigt over projektpartneren</t>
    </r>
  </si>
  <si>
    <r>
      <rPr>
        <b/>
        <sz val="12"/>
        <rFont val="Calibri"/>
        <family val="2"/>
        <scheme val="minor"/>
      </rPr>
      <t xml:space="preserve">12.3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</si>
  <si>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12.4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</si>
  <si>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12.7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</si>
  <si>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t xml:space="preserve">12.8  Gesamtbudget | </t>
    </r>
    <r>
      <rPr>
        <b/>
        <sz val="12"/>
        <color rgb="FF003399"/>
        <rFont val="Calibri"/>
        <family val="2"/>
        <scheme val="minor"/>
      </rPr>
      <t>Samlet budget</t>
    </r>
  </si>
  <si>
    <r>
      <rPr>
        <b/>
        <sz val="12"/>
        <rFont val="Calibri"/>
        <family val="2"/>
        <scheme val="minor"/>
      </rPr>
      <t xml:space="preserve">13.4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</si>
  <si>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t xml:space="preserve">13.8  Gesamtbudget | </t>
    </r>
    <r>
      <rPr>
        <b/>
        <sz val="12"/>
        <color rgb="FF003399"/>
        <rFont val="Calibri"/>
        <family val="2"/>
        <scheme val="minor"/>
      </rPr>
      <t>Samlet budget</t>
    </r>
  </si>
  <si>
    <r>
      <t xml:space="preserve">13.1  Übersicht Projektpartner | </t>
    </r>
    <r>
      <rPr>
        <b/>
        <sz val="12"/>
        <color rgb="FF003399"/>
        <rFont val="Calibri"/>
        <family val="2"/>
        <scheme val="minor"/>
      </rPr>
      <t>Oversigt over projektpartneren</t>
    </r>
  </si>
  <si>
    <r>
      <t xml:space="preserve">14.1  Übersicht Projektpartner | </t>
    </r>
    <r>
      <rPr>
        <b/>
        <sz val="12"/>
        <color rgb="FF003399"/>
        <rFont val="Calibri"/>
        <family val="2"/>
        <scheme val="minor"/>
      </rPr>
      <t>Oversigt over projektpartneren</t>
    </r>
  </si>
  <si>
    <r>
      <rPr>
        <b/>
        <sz val="12"/>
        <rFont val="Calibri"/>
        <family val="2"/>
        <scheme val="minor"/>
      </rPr>
      <t xml:space="preserve">14.3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</si>
  <si>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14.4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</si>
  <si>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14.7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</si>
  <si>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t xml:space="preserve">14.8  Gesamtbudget | </t>
    </r>
    <r>
      <rPr>
        <b/>
        <sz val="12"/>
        <color rgb="FF003399"/>
        <rFont val="Calibri"/>
        <family val="2"/>
        <scheme val="minor"/>
      </rPr>
      <t>Samlet budget</t>
    </r>
  </si>
  <si>
    <r>
      <t xml:space="preserve">15.1  Übersicht Projektpartner | </t>
    </r>
    <r>
      <rPr>
        <b/>
        <sz val="12"/>
        <color rgb="FF003399"/>
        <rFont val="Calibri"/>
        <family val="2"/>
        <scheme val="minor"/>
      </rPr>
      <t>Oversigt over projektpartneren</t>
    </r>
  </si>
  <si>
    <r>
      <rPr>
        <b/>
        <sz val="12"/>
        <rFont val="Calibri"/>
        <family val="2"/>
        <scheme val="minor"/>
      </rPr>
      <t xml:space="preserve">15.3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</si>
  <si>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15.4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</si>
  <si>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15.7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</si>
  <si>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t xml:space="preserve">15.8  Gesamtbudget | </t>
    </r>
    <r>
      <rPr>
        <b/>
        <sz val="12"/>
        <color rgb="FF003399"/>
        <rFont val="Calibri"/>
        <family val="2"/>
        <scheme val="minor"/>
      </rPr>
      <t>Samlet budget</t>
    </r>
  </si>
  <si>
    <r>
      <t xml:space="preserve">16.1  Übersicht Projektpartner | </t>
    </r>
    <r>
      <rPr>
        <b/>
        <sz val="12"/>
        <color rgb="FF003399"/>
        <rFont val="Calibri"/>
        <family val="2"/>
        <scheme val="minor"/>
      </rPr>
      <t>Oversigt over projektpartneren</t>
    </r>
  </si>
  <si>
    <r>
      <rPr>
        <b/>
        <sz val="12"/>
        <rFont val="Calibri"/>
        <family val="2"/>
        <scheme val="minor"/>
      </rPr>
      <t xml:space="preserve">16.3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</si>
  <si>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16.4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</si>
  <si>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16.7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</si>
  <si>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t xml:space="preserve">16.8  Gesamtbudget | </t>
    </r>
    <r>
      <rPr>
        <b/>
        <sz val="12"/>
        <color rgb="FF003399"/>
        <rFont val="Calibri"/>
        <family val="2"/>
        <scheme val="minor"/>
      </rPr>
      <t>Samlet budget</t>
    </r>
  </si>
  <si>
    <r>
      <t xml:space="preserve">17.1  Übersicht Projektpartner | </t>
    </r>
    <r>
      <rPr>
        <b/>
        <sz val="12"/>
        <color rgb="FF003399"/>
        <rFont val="Calibri"/>
        <family val="2"/>
        <scheme val="minor"/>
      </rPr>
      <t>Oversigt over projektpartneren</t>
    </r>
  </si>
  <si>
    <r>
      <rPr>
        <b/>
        <sz val="12"/>
        <rFont val="Calibri"/>
        <family val="2"/>
        <scheme val="minor"/>
      </rPr>
      <t xml:space="preserve">17.3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</si>
  <si>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17.4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</si>
  <si>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17.7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</si>
  <si>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t xml:space="preserve">Stundenlohn | </t>
    </r>
    <r>
      <rPr>
        <b/>
        <sz val="11"/>
        <color rgb="FF003399"/>
        <rFont val="Calibri"/>
        <family val="2"/>
        <scheme val="minor"/>
      </rPr>
      <t xml:space="preserve">Timeløn </t>
    </r>
  </si>
  <si>
    <r>
      <rPr>
        <b/>
        <sz val="12"/>
        <rFont val="Calibri"/>
        <family val="2"/>
        <scheme val="minor"/>
      </rPr>
      <t xml:space="preserve">3.5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</si>
  <si>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3.6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</si>
  <si>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t xml:space="preserve">Anschafffungs-preis | </t>
    </r>
    <r>
      <rPr>
        <b/>
        <sz val="11"/>
        <color rgb="FF003399"/>
        <rFont val="Calibri"/>
        <family val="2"/>
        <scheme val="minor"/>
      </rPr>
      <t>anskaffelsespris</t>
    </r>
  </si>
  <si>
    <r>
      <t xml:space="preserve">Zwischensumme | </t>
    </r>
    <r>
      <rPr>
        <b/>
        <sz val="11"/>
        <color rgb="FF003399"/>
        <rFont val="Calibri"/>
        <family val="2"/>
        <scheme val="minor"/>
      </rPr>
      <t>Subtotal</t>
    </r>
  </si>
  <si>
    <r>
      <rPr>
        <b/>
        <sz val="12"/>
        <rFont val="Calibri"/>
        <family val="2"/>
        <scheme val="minor"/>
      </rPr>
      <t xml:space="preserve">4.5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</si>
  <si>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4.6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</si>
  <si>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5.5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</si>
  <si>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5.6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</si>
  <si>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6.5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</si>
  <si>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6.6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</si>
  <si>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7.5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</si>
  <si>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7.6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</si>
  <si>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t xml:space="preserve">7.8  Gesamtbudget | </t>
    </r>
    <r>
      <rPr>
        <b/>
        <sz val="12"/>
        <color rgb="FF003399"/>
        <rFont val="Calibri"/>
        <family val="2"/>
        <scheme val="minor"/>
      </rPr>
      <t>Samlet budget</t>
    </r>
  </si>
  <si>
    <r>
      <rPr>
        <b/>
        <sz val="12"/>
        <rFont val="Calibri"/>
        <family val="2"/>
        <scheme val="minor"/>
      </rPr>
      <t xml:space="preserve">8.5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</si>
  <si>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8.6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</si>
  <si>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9.5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</si>
  <si>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9.6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</si>
  <si>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10.5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</si>
  <si>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10.6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</si>
  <si>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11.5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</si>
  <si>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11.6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</si>
  <si>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12.5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</si>
  <si>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12.6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</si>
  <si>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13.3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</si>
  <si>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13.5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</si>
  <si>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13.7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</si>
  <si>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rPr>
        <b/>
        <sz val="12"/>
        <rFont val="Calibri"/>
        <family val="2"/>
        <scheme val="minor"/>
      </rPr>
      <t xml:space="preserve">14.5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</si>
  <si>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14.6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</si>
  <si>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13.6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</si>
  <si>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15.5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</si>
  <si>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15.6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</si>
  <si>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16.5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</si>
  <si>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16.6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</si>
  <si>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17.5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</si>
  <si>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17.6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</si>
  <si>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t xml:space="preserve">17.8  Gesamtbudget | </t>
    </r>
    <r>
      <rPr>
        <b/>
        <sz val="12"/>
        <color rgb="FF003399"/>
        <rFont val="Calibri"/>
        <family val="2"/>
        <scheme val="minor"/>
      </rPr>
      <t>Samlet budget</t>
    </r>
  </si>
  <si>
    <r>
      <rPr>
        <b/>
        <sz val="12"/>
        <rFont val="Calibri"/>
        <family val="2"/>
        <scheme val="minor"/>
      </rPr>
      <t xml:space="preserve">3.10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</si>
  <si>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t xml:space="preserve">Anteil am Budget | 
</t>
    </r>
    <r>
      <rPr>
        <b/>
        <sz val="11"/>
        <color rgb="FF003399"/>
        <rFont val="Calibri"/>
        <family val="2"/>
        <scheme val="minor"/>
      </rPr>
      <t>Andel af budgettet</t>
    </r>
  </si>
  <si>
    <r>
      <t xml:space="preserve">Übersicht Projektpartner | </t>
    </r>
    <r>
      <rPr>
        <b/>
        <sz val="10"/>
        <color rgb="FF003399"/>
        <rFont val="Calibri"/>
        <family val="2"/>
        <scheme val="minor"/>
      </rPr>
      <t>Overblik partnere</t>
    </r>
  </si>
  <si>
    <r>
      <t>Land des Partners |</t>
    </r>
    <r>
      <rPr>
        <b/>
        <sz val="10"/>
        <color rgb="FF000090"/>
        <rFont val="Calibri"/>
        <family val="2"/>
        <scheme val="minor"/>
      </rPr>
      <t xml:space="preserve"> </t>
    </r>
    <r>
      <rPr>
        <b/>
        <sz val="10"/>
        <color rgb="FF003399"/>
        <rFont val="Calibri"/>
        <family val="2"/>
        <scheme val="minor"/>
      </rPr>
      <t>Partnerens lan</t>
    </r>
    <r>
      <rPr>
        <b/>
        <sz val="10"/>
        <color rgb="FF000090"/>
        <rFont val="Calibri"/>
        <family val="2"/>
        <scheme val="minor"/>
      </rPr>
      <t>d</t>
    </r>
  </si>
  <si>
    <r>
      <t xml:space="preserve">Teilziel - Titel | </t>
    </r>
    <r>
      <rPr>
        <b/>
        <sz val="10"/>
        <color rgb="FF000090"/>
        <rFont val="Calibri"/>
        <family val="2"/>
        <scheme val="minor"/>
      </rPr>
      <t xml:space="preserve"> </t>
    </r>
    <r>
      <rPr>
        <b/>
        <sz val="10"/>
        <color rgb="FF003399"/>
        <rFont val="Calibri"/>
        <family val="2"/>
        <scheme val="minor"/>
      </rPr>
      <t>Delmål - titel</t>
    </r>
  </si>
  <si>
    <r>
      <t xml:space="preserve">Projektmanagement &amp; Öffentlichkeitsarbeit | 
</t>
    </r>
    <r>
      <rPr>
        <sz val="10"/>
        <color rgb="FF003399"/>
        <rFont val="Calibri"/>
        <family val="2"/>
        <scheme val="minor"/>
      </rPr>
      <t>Projektledelse &amp; Kommunikation</t>
    </r>
  </si>
  <si>
    <r>
      <t xml:space="preserve">TZ | </t>
    </r>
    <r>
      <rPr>
        <sz val="10"/>
        <color rgb="FF003399"/>
        <rFont val="Calibri"/>
        <family val="2"/>
        <scheme val="minor"/>
      </rPr>
      <t>DM</t>
    </r>
    <r>
      <rPr>
        <sz val="10"/>
        <color rgb="FF000090"/>
        <rFont val="Calibri"/>
        <family val="2"/>
        <scheme val="minor"/>
      </rPr>
      <t xml:space="preserve"> </t>
    </r>
    <r>
      <rPr>
        <sz val="10"/>
        <rFont val="Calibri"/>
        <family val="2"/>
        <scheme val="minor"/>
      </rPr>
      <t>2</t>
    </r>
  </si>
  <si>
    <r>
      <t xml:space="preserve">  Akronym Projekt | </t>
    </r>
    <r>
      <rPr>
        <b/>
        <sz val="12"/>
        <color rgb="FF003399"/>
        <rFont val="Calibri"/>
        <family val="2"/>
        <scheme val="minor"/>
      </rPr>
      <t>Projektets akronym:</t>
    </r>
  </si>
  <si>
    <r>
      <t xml:space="preserve">2.1  Gesamtbudget pro Periode | 
    </t>
    </r>
    <r>
      <rPr>
        <b/>
        <sz val="12"/>
        <color rgb="FF003399"/>
        <rFont val="Calibri"/>
        <family val="2"/>
        <scheme val="minor"/>
      </rPr>
      <t xml:space="preserve">   Samlet budget pr. periode</t>
    </r>
  </si>
  <si>
    <r>
      <t xml:space="preserve">Büro- und Verwaltungskosten (max. 15% der Personalkosten) | 
</t>
    </r>
    <r>
      <rPr>
        <sz val="11"/>
        <color rgb="FF003399"/>
        <rFont val="Calibri"/>
        <family val="2"/>
        <scheme val="minor"/>
      </rPr>
      <t>Kontor- og administrationsudgifter (maks. 15% af personaleudgifterne)</t>
    </r>
  </si>
  <si>
    <r>
      <t xml:space="preserve">Reise- und Unterbringungskosten (max. 6% der Personalkosten) | 
</t>
    </r>
    <r>
      <rPr>
        <sz val="11"/>
        <color rgb="FF003399"/>
        <rFont val="Calibri"/>
        <family val="2"/>
        <scheme val="minor"/>
      </rPr>
      <t>Rejse- og opholdsudgifter (maks. 6% af personaleudgifter)</t>
    </r>
  </si>
  <si>
    <r>
      <t xml:space="preserve">Kosten für externe Expertise und Dienstleistungen | </t>
    </r>
    <r>
      <rPr>
        <sz val="11"/>
        <color rgb="FF003399"/>
        <rFont val="Calibri"/>
        <family val="2"/>
        <scheme val="minor"/>
      </rPr>
      <t>Udgifter til ekstern ekspertbistand og tjenesteydelser</t>
    </r>
  </si>
  <si>
    <r>
      <t>Vorbereitungskosten |</t>
    </r>
    <r>
      <rPr>
        <b/>
        <sz val="11"/>
        <color rgb="FF003399"/>
        <rFont val="Calibri"/>
        <family val="2"/>
        <scheme val="minor"/>
      </rPr>
      <t xml:space="preserve"> Forberedelsesudgifter</t>
    </r>
    <r>
      <rPr>
        <b/>
        <sz val="11"/>
        <color rgb="FF000090"/>
        <rFont val="Calibri"/>
        <family val="2"/>
        <scheme val="minor"/>
      </rPr>
      <t xml:space="preserve">
</t>
    </r>
    <r>
      <rPr>
        <sz val="11"/>
        <rFont val="Calibri"/>
        <family val="2"/>
        <scheme val="minor"/>
      </rPr>
      <t>Bitte tragen Sie in das blau markierte Feld die Höhe Ihrer Vorbereitungskosten im Projekt ein (max 30.000 EUR).</t>
    </r>
    <r>
      <rPr>
        <sz val="11"/>
        <color rgb="FF000090"/>
        <rFont val="Calibri"/>
        <family val="2"/>
        <scheme val="minor"/>
      </rPr>
      <t xml:space="preserve"> </t>
    </r>
    <r>
      <rPr>
        <sz val="11"/>
        <rFont val="Calibri"/>
        <family val="2"/>
        <scheme val="minor"/>
      </rPr>
      <t>|</t>
    </r>
    <r>
      <rPr>
        <sz val="11"/>
        <color rgb="FF003399"/>
        <rFont val="Calibri"/>
        <family val="2"/>
        <scheme val="minor"/>
      </rPr>
      <t xml:space="preserve"> Indsæt venligst beløbet af projektets forberedelsesudgifter i det blå markerede felt (maks. 30.000 EUR).</t>
    </r>
  </si>
  <si>
    <r>
      <t xml:space="preserve">2.2  Finanzierungsübersicht gesamt | 
        </t>
    </r>
    <r>
      <rPr>
        <b/>
        <sz val="12"/>
        <color rgb="FF003399"/>
        <rFont val="Calibri"/>
        <family val="2"/>
        <scheme val="minor"/>
      </rPr>
      <t>Samlet finansieringsoversigt</t>
    </r>
  </si>
  <si>
    <r>
      <t xml:space="preserve">Kofinanzierung | </t>
    </r>
    <r>
      <rPr>
        <sz val="11"/>
        <color rgb="FF003399"/>
        <rFont val="Calibri"/>
        <family val="2"/>
        <scheme val="minor"/>
      </rPr>
      <t>Medfinansiering</t>
    </r>
  </si>
  <si>
    <r>
      <t xml:space="preserve">Beantragter Interreg-Zuschuss | 
</t>
    </r>
    <r>
      <rPr>
        <sz val="11"/>
        <color rgb="FF003399"/>
        <rFont val="Calibri"/>
        <family val="2"/>
        <scheme val="minor"/>
      </rPr>
      <t>Ansøgt Interreg tilskud</t>
    </r>
  </si>
  <si>
    <r>
      <t xml:space="preserve">Förderquote | </t>
    </r>
    <r>
      <rPr>
        <b/>
        <sz val="11"/>
        <color rgb="FF003399"/>
        <rFont val="Calibri"/>
        <family val="2"/>
        <scheme val="minor"/>
      </rPr>
      <t>Støttesats</t>
    </r>
  </si>
  <si>
    <r>
      <t xml:space="preserve">Gesamtfinanzierung | </t>
    </r>
    <r>
      <rPr>
        <sz val="11"/>
        <color rgb="FF003399"/>
        <rFont val="Calibri"/>
        <family val="2"/>
        <scheme val="minor"/>
      </rPr>
      <t>Totalfinansiering</t>
    </r>
  </si>
  <si>
    <r>
      <t>Summe</t>
    </r>
    <r>
      <rPr>
        <b/>
        <sz val="11"/>
        <color rgb="FF000090"/>
        <rFont val="Calibri"/>
        <family val="2"/>
        <scheme val="minor"/>
      </rPr>
      <t xml:space="preserve"> </t>
    </r>
    <r>
      <rPr>
        <b/>
        <sz val="11"/>
        <rFont val="Calibri"/>
        <family val="2"/>
        <scheme val="minor"/>
      </rPr>
      <t xml:space="preserve">| </t>
    </r>
    <r>
      <rPr>
        <b/>
        <sz val="11"/>
        <color rgb="FF003399"/>
        <rFont val="Calibri"/>
        <family val="2"/>
        <scheme val="minor"/>
      </rPr>
      <t>Total</t>
    </r>
  </si>
  <si>
    <r>
      <t>LG |</t>
    </r>
    <r>
      <rPr>
        <b/>
        <sz val="11"/>
        <color rgb="FF000090"/>
        <rFont val="Calibri"/>
        <family val="2"/>
        <scheme val="minor"/>
      </rPr>
      <t xml:space="preserve"> </t>
    </r>
    <r>
      <rPr>
        <b/>
        <sz val="11"/>
        <color rgb="FF003399"/>
        <rFont val="Calibri"/>
        <family val="2"/>
        <scheme val="minor"/>
      </rPr>
      <t>FG</t>
    </r>
    <r>
      <rPr>
        <b/>
        <sz val="11"/>
        <rFont val="Calibri"/>
        <family val="2"/>
        <scheme val="minor"/>
      </rPr>
      <t xml:space="preserve"> 1</t>
    </r>
  </si>
  <si>
    <r>
      <t xml:space="preserve">LG | </t>
    </r>
    <r>
      <rPr>
        <b/>
        <sz val="11"/>
        <color rgb="FF003399"/>
        <rFont val="Calibri"/>
        <family val="2"/>
        <scheme val="minor"/>
      </rPr>
      <t>FG</t>
    </r>
    <r>
      <rPr>
        <b/>
        <sz val="11"/>
        <color rgb="FF000090"/>
        <rFont val="Calibri"/>
        <family val="2"/>
        <scheme val="minor"/>
      </rPr>
      <t xml:space="preserve"> </t>
    </r>
    <r>
      <rPr>
        <b/>
        <sz val="11"/>
        <rFont val="Calibri"/>
        <family val="2"/>
        <scheme val="minor"/>
      </rPr>
      <t>2</t>
    </r>
  </si>
  <si>
    <r>
      <t>LG |</t>
    </r>
    <r>
      <rPr>
        <b/>
        <sz val="11"/>
        <color rgb="FF000090"/>
        <rFont val="Calibri"/>
        <family val="2"/>
        <scheme val="minor"/>
      </rPr>
      <t xml:space="preserve"> </t>
    </r>
    <r>
      <rPr>
        <b/>
        <sz val="11"/>
        <color rgb="FF003399"/>
        <rFont val="Calibri"/>
        <family val="2"/>
        <scheme val="minor"/>
      </rPr>
      <t>FG</t>
    </r>
    <r>
      <rPr>
        <b/>
        <sz val="11"/>
        <rFont val="Calibri"/>
        <family val="2"/>
        <scheme val="minor"/>
      </rPr>
      <t xml:space="preserve"> 3</t>
    </r>
  </si>
  <si>
    <r>
      <t xml:space="preserve">2.4  Übersicht Projektpartner | 
        </t>
    </r>
    <r>
      <rPr>
        <b/>
        <sz val="12"/>
        <color rgb="FF003399"/>
        <rFont val="Calibri"/>
        <family val="2"/>
        <scheme val="minor"/>
      </rPr>
      <t>Oversigt over partnere</t>
    </r>
  </si>
  <si>
    <r>
      <t>Interreg-Zuschuss beantragt |</t>
    </r>
    <r>
      <rPr>
        <b/>
        <sz val="11"/>
        <color indexed="18"/>
        <rFont val="Calibri"/>
        <family val="2"/>
        <scheme val="minor"/>
      </rPr>
      <t xml:space="preserve"> </t>
    </r>
    <r>
      <rPr>
        <b/>
        <sz val="11"/>
        <color rgb="FF003399"/>
        <rFont val="Calibri"/>
        <family val="2"/>
        <scheme val="minor"/>
      </rPr>
      <t>Ansøgt Interreg-tilskud</t>
    </r>
  </si>
  <si>
    <r>
      <t xml:space="preserve">Gesamt-finanzierung | </t>
    </r>
    <r>
      <rPr>
        <b/>
        <sz val="11"/>
        <color rgb="FF003399"/>
        <rFont val="Calibri"/>
        <family val="2"/>
        <scheme val="minor"/>
      </rPr>
      <t>Totalfinansiering</t>
    </r>
  </si>
  <si>
    <r>
      <t xml:space="preserve">Gesamtbudget | 
</t>
    </r>
    <r>
      <rPr>
        <b/>
        <sz val="11"/>
        <color rgb="FF003399"/>
        <rFont val="Calibri"/>
        <family val="2"/>
        <scheme val="minor"/>
      </rPr>
      <t>Samlet budget</t>
    </r>
    <r>
      <rPr>
        <b/>
        <sz val="11"/>
        <color indexed="18"/>
        <rFont val="Calibri"/>
        <family val="2"/>
        <scheme val="minor"/>
      </rPr>
      <t/>
    </r>
  </si>
  <si>
    <r>
      <t xml:space="preserve">Interreg Förderquote | </t>
    </r>
    <r>
      <rPr>
        <b/>
        <sz val="11"/>
        <color rgb="FF003399"/>
        <rFont val="Calibri"/>
        <family val="2"/>
        <scheme val="minor"/>
      </rPr>
      <t>Interreg-støttesats</t>
    </r>
  </si>
  <si>
    <r>
      <t xml:space="preserve">Interreg-Zuschuss gesamt lt. Kooperationsprogramm |  
</t>
    </r>
    <r>
      <rPr>
        <b/>
        <sz val="11"/>
        <color rgb="FF003399"/>
        <rFont val="Calibri"/>
        <family val="2"/>
        <scheme val="minor"/>
      </rPr>
      <t>Interreg-tilskud i alt if. Samarbejdssprogrammet</t>
    </r>
  </si>
  <si>
    <r>
      <t xml:space="preserve">TZ | </t>
    </r>
    <r>
      <rPr>
        <b/>
        <sz val="10"/>
        <color rgb="FF003399"/>
        <rFont val="Calibri"/>
        <family val="2"/>
        <scheme val="minor"/>
      </rPr>
      <t>DM</t>
    </r>
    <r>
      <rPr>
        <b/>
        <sz val="10"/>
        <color rgb="FF000090"/>
        <rFont val="Calibri"/>
        <family val="2"/>
        <scheme val="minor"/>
      </rPr>
      <t xml:space="preserve"> </t>
    </r>
    <r>
      <rPr>
        <b/>
        <sz val="10"/>
        <rFont val="Calibri"/>
        <family val="2"/>
        <scheme val="minor"/>
      </rPr>
      <t>2</t>
    </r>
  </si>
  <si>
    <r>
      <t>Nachlaufzeit |</t>
    </r>
    <r>
      <rPr>
        <sz val="11"/>
        <color rgb="FF003399"/>
        <rFont val="Calibri"/>
        <family val="2"/>
        <scheme val="minor"/>
      </rPr>
      <t xml:space="preserve"> Opfølgningsperiode</t>
    </r>
  </si>
  <si>
    <r>
      <t xml:space="preserve">Nachlaufzeit | </t>
    </r>
    <r>
      <rPr>
        <b/>
        <sz val="11"/>
        <color rgb="FF003399"/>
        <rFont val="Calibri"/>
        <family val="2"/>
        <scheme val="minor"/>
      </rPr>
      <t>Opfølgnings-periode</t>
    </r>
  </si>
  <si>
    <r>
      <t>Gesamtkosten in Vollzeitstellen (3 Monate = 430 Stunden) |</t>
    </r>
    <r>
      <rPr>
        <b/>
        <sz val="11"/>
        <color rgb="FF003399"/>
        <rFont val="Calibri"/>
        <family val="2"/>
        <scheme val="minor"/>
      </rPr>
      <t xml:space="preserve"> Samlede udgifter for fuldtidsstillinger (3 måneder = 430 timer)</t>
    </r>
  </si>
  <si>
    <r>
      <t>Nachlaufzeit |</t>
    </r>
    <r>
      <rPr>
        <sz val="11"/>
        <color rgb="FF003399"/>
        <rFont val="Calibri"/>
        <family val="2"/>
        <scheme val="minor"/>
      </rPr>
      <t xml:space="preserve"> Opfølgnings-periode</t>
    </r>
  </si>
  <si>
    <r>
      <rPr>
        <b/>
        <sz val="12"/>
        <rFont val="Calibri"/>
        <family val="2"/>
        <scheme val="minor"/>
      </rPr>
      <t xml:space="preserve">4.10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</si>
  <si>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5.10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</si>
  <si>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6.10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</si>
  <si>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7.10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</si>
  <si>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8.10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</si>
  <si>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9.10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</si>
  <si>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10.10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</si>
  <si>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11.10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</si>
  <si>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12.10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</si>
  <si>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13.10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</si>
  <si>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14.10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</si>
  <si>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15.10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</si>
  <si>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16.10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</si>
  <si>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17.10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</si>
  <si>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t>Sachleistungen, darunter Ehrenamt | Bidrag i naturalier, herunder ulønnet arbejde</t>
  </si>
  <si>
    <t>Eigenfinanzierung - unbare Leistungen (Personalkosten) | Egenfinansiering - andre ydelser end penge (personaleudgifter)</t>
  </si>
  <si>
    <r>
      <t>% Verteilt auf TZ |</t>
    </r>
    <r>
      <rPr>
        <b/>
        <sz val="10"/>
        <color rgb="FF003399"/>
        <rFont val="Calibri"/>
        <family val="2"/>
        <scheme val="minor"/>
      </rPr>
      <t>% Fordelt på DM</t>
    </r>
  </si>
  <si>
    <r>
      <t xml:space="preserve">TZ | </t>
    </r>
    <r>
      <rPr>
        <b/>
        <sz val="10"/>
        <color rgb="FF003399"/>
        <rFont val="Calibri"/>
        <family val="2"/>
        <scheme val="minor"/>
      </rPr>
      <t xml:space="preserve">DM </t>
    </r>
    <r>
      <rPr>
        <b/>
        <sz val="10"/>
        <rFont val="Calibri"/>
        <family val="2"/>
        <scheme val="minor"/>
      </rPr>
      <t>3</t>
    </r>
  </si>
  <si>
    <r>
      <t>In % |</t>
    </r>
    <r>
      <rPr>
        <b/>
        <sz val="11"/>
        <color rgb="FF003399"/>
        <rFont val="Calibri"/>
        <family val="2"/>
        <scheme val="minor"/>
      </rPr>
      <t xml:space="preserve"> i %</t>
    </r>
  </si>
  <si>
    <r>
      <t xml:space="preserve">Summe | </t>
    </r>
    <r>
      <rPr>
        <b/>
        <sz val="10"/>
        <color rgb="FF000090"/>
        <rFont val="Calibri"/>
        <family val="2"/>
        <scheme val="minor"/>
      </rPr>
      <t>Total</t>
    </r>
  </si>
  <si>
    <r>
      <rPr>
        <b/>
        <sz val="12"/>
        <rFont val="Calibri"/>
        <family val="2"/>
        <scheme val="minor"/>
      </rPr>
      <t xml:space="preserve">3.2.1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</si>
  <si>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t xml:space="preserve">LG | </t>
    </r>
    <r>
      <rPr>
        <b/>
        <sz val="11"/>
        <color rgb="FF003399"/>
        <rFont val="Calibri"/>
        <family val="2"/>
        <scheme val="minor"/>
      </rPr>
      <t>FG</t>
    </r>
    <r>
      <rPr>
        <b/>
        <sz val="11"/>
        <rFont val="Calibri"/>
        <family val="2"/>
        <scheme val="minor"/>
      </rPr>
      <t xml:space="preserve"> 1
</t>
    </r>
    <r>
      <rPr>
        <b/>
        <i/>
        <sz val="11"/>
        <rFont val="Calibri"/>
        <family val="2"/>
        <scheme val="minor"/>
      </rPr>
      <t xml:space="preserve">Verantwortlich für … |
</t>
    </r>
    <r>
      <rPr>
        <b/>
        <i/>
        <sz val="11"/>
        <color rgb="FF003399"/>
        <rFont val="Calibri"/>
        <family val="2"/>
        <scheme val="minor"/>
      </rPr>
      <t>Ansvarlig for …</t>
    </r>
  </si>
  <si>
    <r>
      <t xml:space="preserve">Beschreibung der übergeordneten Tätigkeiten | </t>
    </r>
    <r>
      <rPr>
        <b/>
        <sz val="11"/>
        <color rgb="FF003399"/>
        <rFont val="Calibri"/>
        <family val="2"/>
        <scheme val="minor"/>
      </rPr>
      <t xml:space="preserve">Beskrivelse af de overordnede aktiviteter </t>
    </r>
  </si>
  <si>
    <r>
      <t xml:space="preserve">Erläuterungen | </t>
    </r>
    <r>
      <rPr>
        <b/>
        <sz val="11"/>
        <color rgb="FF003399"/>
        <rFont val="Calibri"/>
        <family val="2"/>
        <scheme val="minor"/>
      </rPr>
      <t>Uddybende forklaringer</t>
    </r>
  </si>
  <si>
    <r>
      <rPr>
        <b/>
        <sz val="12"/>
        <rFont val="Calibri"/>
        <family val="2"/>
        <scheme val="minor"/>
      </rPr>
      <t xml:space="preserve">3.9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</si>
  <si>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4.2.1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</si>
  <si>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4.9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</si>
  <si>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5.2.1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</si>
  <si>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5.9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</si>
  <si>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6.2.1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</si>
  <si>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6.9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</si>
  <si>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7.2.1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</si>
  <si>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7.9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</si>
  <si>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8.2.1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</si>
  <si>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8.9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</si>
  <si>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9.2.1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</si>
  <si>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9.9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</si>
  <si>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10.2.1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</si>
  <si>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10.9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</si>
  <si>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12.2.1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</si>
  <si>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12.9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</si>
  <si>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13.2.1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</si>
  <si>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13.9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</si>
  <si>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11.2.1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</si>
  <si>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11.9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</si>
  <si>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14.2.1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</si>
  <si>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14.9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</si>
  <si>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15.2.1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</si>
  <si>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15.9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</si>
  <si>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16.9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</si>
  <si>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16.2.1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</si>
  <si>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17.9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</si>
  <si>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17.2.1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</si>
  <si>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t xml:space="preserve">Differenz Gesamtbudget zu Gesamtfinanzierung | 
</t>
    </r>
    <r>
      <rPr>
        <sz val="11"/>
        <color rgb="FF003399"/>
        <rFont val="Calibri"/>
        <family val="2"/>
        <scheme val="minor"/>
      </rPr>
      <t>Differens samlede budget ift. Totalfinansiering</t>
    </r>
  </si>
  <si>
    <r>
      <t xml:space="preserve">Gesamtbudget des Projektes | 
</t>
    </r>
    <r>
      <rPr>
        <b/>
        <sz val="12"/>
        <color rgb="FF003399"/>
        <rFont val="Calibri"/>
        <family val="2"/>
        <scheme val="minor"/>
      </rPr>
      <t>Projektets samlede budget</t>
    </r>
  </si>
  <si>
    <r>
      <t xml:space="preserve">Beantragter Interreg-Zuschuss | 
</t>
    </r>
    <r>
      <rPr>
        <b/>
        <sz val="12"/>
        <color rgb="FF003399"/>
        <rFont val="Calibri"/>
        <family val="2"/>
        <scheme val="minor"/>
      </rPr>
      <t>Ansøgt Interreg tilskud</t>
    </r>
  </si>
  <si>
    <r>
      <t xml:space="preserve">Beantragte Förderquote | 
</t>
    </r>
    <r>
      <rPr>
        <b/>
        <sz val="12"/>
        <color rgb="FF003399"/>
        <rFont val="Calibri"/>
        <family val="2"/>
        <scheme val="minor"/>
      </rPr>
      <t>Ansøgt støttesats</t>
    </r>
  </si>
  <si>
    <t xml:space="preserve">2.0 
Zusammenfassung |
     Resumé </t>
  </si>
  <si>
    <r>
      <t xml:space="preserve">2.5  Gesamtbudget pro Teilziel | 
       </t>
    </r>
    <r>
      <rPr>
        <b/>
        <sz val="12"/>
        <color rgb="FF000090"/>
        <rFont val="Calibri"/>
        <family val="2"/>
        <scheme val="minor"/>
      </rPr>
      <t>Samlet budget pr. delmål</t>
    </r>
  </si>
  <si>
    <r>
      <t xml:space="preserve">Bitte füllen Sie die Budgetblätter der einzelnen Partner aus. Die Werte werden dann automatisch auf dieser Seite zusammengeführt. Bitte geben Sie dann die Summe evtl. Vorbereitungskosten in Tabelle 2.1 an | </t>
    </r>
    <r>
      <rPr>
        <b/>
        <sz val="12"/>
        <color rgb="FF003399"/>
        <rFont val="Calibri"/>
        <family val="2"/>
        <scheme val="minor"/>
      </rPr>
      <t>Udfyld venligst de enkelte partneres budgetfaneblade. Værdierne bliver derefter automatisk lagt sammen på denne side. Angiv derefter venligst evt. forberedelsesudgifter i tabel 2.1</t>
    </r>
  </si>
  <si>
    <r>
      <t xml:space="preserve">2.6  Teilnahme pro Teilziel lt. Budget| 
       </t>
    </r>
    <r>
      <rPr>
        <b/>
        <sz val="12"/>
        <color rgb="FF000090"/>
        <rFont val="Calibri"/>
        <family val="2"/>
        <scheme val="minor"/>
      </rPr>
      <t>Deltagelse pr. delmål ifl. budget</t>
    </r>
  </si>
  <si>
    <r>
      <rPr>
        <b/>
        <sz val="12"/>
        <rFont val="Calibri"/>
        <family val="2"/>
        <scheme val="minor"/>
      </rPr>
      <t xml:space="preserve">3.2.2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3.2.1, bitte tragen Sie hier die Vollzeitstellen für jede der drei Leistungsgruppen in der Nachlaufzeit ein | </t>
    </r>
    <r>
      <rPr>
        <b/>
        <sz val="10"/>
        <color rgb="FF003399"/>
        <rFont val="Calibri"/>
        <family val="2"/>
        <scheme val="minor"/>
      </rPr>
      <t xml:space="preserve">Ligesom 3.2.1, indtast venligst antal fuldtidsstillinger pr. funktionsgruppe i opfølgningsperioden
</t>
    </r>
    <r>
      <rPr>
        <b/>
        <sz val="10"/>
        <rFont val="Calibri"/>
        <family val="2"/>
        <scheme val="minor"/>
      </rPr>
      <t/>
    </r>
  </si>
  <si>
    <r>
      <rPr>
        <b/>
        <sz val="12"/>
        <rFont val="Calibri"/>
        <family val="2"/>
        <scheme val="minor"/>
      </rPr>
      <t xml:space="preserve">4.2.2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4.2.1, bitte tragen Sie hier die Vollzeitstellen für jede der drei Leistungsgruppen in der Nachlaufzeit ein | </t>
    </r>
    <r>
      <rPr>
        <b/>
        <sz val="10"/>
        <color rgb="FF003399"/>
        <rFont val="Calibri"/>
        <family val="2"/>
        <scheme val="minor"/>
      </rPr>
      <t xml:space="preserve">Ligesom 4.2.1, indtast venligst antal fuldtidsstillinger pr. funktionsgruppe i opfølgningsperioden
</t>
    </r>
    <r>
      <rPr>
        <b/>
        <sz val="10"/>
        <rFont val="Calibri"/>
        <family val="2"/>
        <scheme val="minor"/>
      </rPr>
      <t/>
    </r>
  </si>
  <si>
    <r>
      <rPr>
        <b/>
        <sz val="12"/>
        <rFont val="Calibri"/>
        <family val="2"/>
        <scheme val="minor"/>
      </rPr>
      <t xml:space="preserve">5.2.2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5.2.1, bitte tragen Sie hier die Vollzeitstellen für jede der drei Leistungsgruppen in der Nachlaufzeit ein | </t>
    </r>
    <r>
      <rPr>
        <b/>
        <sz val="10"/>
        <color rgb="FF003399"/>
        <rFont val="Calibri"/>
        <family val="2"/>
        <scheme val="minor"/>
      </rPr>
      <t xml:space="preserve">Ligesom 5.2.1, indtast venligst antal fuldtidsstillinger pr. funktionsgruppe i opfølgningsperioden
</t>
    </r>
    <r>
      <rPr>
        <b/>
        <sz val="10"/>
        <rFont val="Calibri"/>
        <family val="2"/>
        <scheme val="minor"/>
      </rPr>
      <t/>
    </r>
  </si>
  <si>
    <r>
      <rPr>
        <b/>
        <sz val="12"/>
        <rFont val="Calibri"/>
        <family val="2"/>
        <scheme val="minor"/>
      </rPr>
      <t xml:space="preserve">6.2.2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6.2.1, bitte tragen Sie hier die Vollzeitstellen für jede der drei Leistungsgruppen in der Nachlaufzeit ein | </t>
    </r>
    <r>
      <rPr>
        <b/>
        <sz val="10"/>
        <color rgb="FF003399"/>
        <rFont val="Calibri"/>
        <family val="2"/>
        <scheme val="minor"/>
      </rPr>
      <t xml:space="preserve">Ligesom 6.2.1, indtast venligst antal fuldtidsstillinger pr. funktionsgruppe i opfølgningsperioden
</t>
    </r>
    <r>
      <rPr>
        <b/>
        <sz val="10"/>
        <rFont val="Calibri"/>
        <family val="2"/>
        <scheme val="minor"/>
      </rPr>
      <t/>
    </r>
  </si>
  <si>
    <r>
      <rPr>
        <b/>
        <sz val="12"/>
        <rFont val="Calibri"/>
        <family val="2"/>
        <scheme val="minor"/>
      </rPr>
      <t xml:space="preserve">7.2.2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7.2.1, bitte tragen Sie hier die Vollzeitstellen für jede der drei Leistungsgruppen in der Nachlaufzeit ein | </t>
    </r>
    <r>
      <rPr>
        <b/>
        <sz val="10"/>
        <color rgb="FF003399"/>
        <rFont val="Calibri"/>
        <family val="2"/>
        <scheme val="minor"/>
      </rPr>
      <t xml:space="preserve">Ligesom 7.2.1, indtast venligst antal fuldtidsstillinger pr. funktionsgruppe i opfølgningsperioden
</t>
    </r>
  </si>
  <si>
    <r>
      <rPr>
        <b/>
        <sz val="12"/>
        <rFont val="Calibri"/>
        <family val="2"/>
        <scheme val="minor"/>
      </rPr>
      <t xml:space="preserve">8.2.2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8.2.1, bitte tragen Sie hier die Vollzeitstellen für jede der drei Leistungsgruppen in der Nachlaufzeit ein | </t>
    </r>
    <r>
      <rPr>
        <b/>
        <sz val="10"/>
        <color rgb="FF003399"/>
        <rFont val="Calibri"/>
        <family val="2"/>
        <scheme val="minor"/>
      </rPr>
      <t xml:space="preserve">Ligesom 8.2.1, indtast venligst antal fuldtidsstillinger pr. funktionsgruppe i opfølgningsperioden
</t>
    </r>
  </si>
  <si>
    <r>
      <rPr>
        <b/>
        <sz val="12"/>
        <rFont val="Calibri"/>
        <family val="2"/>
        <scheme val="minor"/>
      </rPr>
      <t xml:space="preserve">9.2.2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9.2.1, bitte tragen Sie hier die Vollzeitstellen für jede der drei Leistungsgruppen in der Nachlaufzeit ein | </t>
    </r>
    <r>
      <rPr>
        <b/>
        <sz val="10"/>
        <color rgb="FF003399"/>
        <rFont val="Calibri"/>
        <family val="2"/>
        <scheme val="minor"/>
      </rPr>
      <t xml:space="preserve">Ligesom 9.2.1, indtast venligst antal fuldtidsstillinger pr. funktionsgruppe i opfølgningsperioden
</t>
    </r>
    <r>
      <rPr>
        <b/>
        <sz val="10"/>
        <rFont val="Calibri"/>
        <family val="2"/>
        <scheme val="minor"/>
      </rPr>
      <t/>
    </r>
  </si>
  <si>
    <r>
      <rPr>
        <b/>
        <sz val="12"/>
        <rFont val="Calibri"/>
        <family val="2"/>
        <scheme val="minor"/>
      </rPr>
      <t xml:space="preserve">10.2.2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10.2.1, bitte tragen Sie hier die Vollzeitstellen für jede der drei Leistungsgruppen in der Nachlaufzeit ein | </t>
    </r>
    <r>
      <rPr>
        <b/>
        <sz val="10"/>
        <color rgb="FF003399"/>
        <rFont val="Calibri"/>
        <family val="2"/>
        <scheme val="minor"/>
      </rPr>
      <t xml:space="preserve">Ligesom 10.2.1, indtast venligst antal fuldtidsstillinger pr. funktionsgruppe i opfølgningsperioden
</t>
    </r>
    <r>
      <rPr>
        <b/>
        <sz val="10"/>
        <rFont val="Calibri"/>
        <family val="2"/>
        <scheme val="minor"/>
      </rPr>
      <t/>
    </r>
  </si>
  <si>
    <r>
      <rPr>
        <b/>
        <sz val="12"/>
        <rFont val="Calibri"/>
        <family val="2"/>
        <scheme val="minor"/>
      </rPr>
      <t xml:space="preserve">11.2.2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11.2.1, bitte tragen Sie hier die Vollzeitstellen für jede der drei Leistungsgruppen in der Nachlaufzeit ein | </t>
    </r>
    <r>
      <rPr>
        <b/>
        <sz val="10"/>
        <color rgb="FF003399"/>
        <rFont val="Calibri"/>
        <family val="2"/>
        <scheme val="minor"/>
      </rPr>
      <t xml:space="preserve">Ligesom 11.2.1, indtast venligst antal fuldtidsstillinger pr. funktionsgruppe i opfølgningsperioden
</t>
    </r>
    <r>
      <rPr>
        <b/>
        <sz val="10"/>
        <rFont val="Calibri"/>
        <family val="2"/>
        <scheme val="minor"/>
      </rPr>
      <t/>
    </r>
  </si>
  <si>
    <r>
      <rPr>
        <b/>
        <sz val="12"/>
        <rFont val="Calibri"/>
        <family val="2"/>
        <scheme val="minor"/>
      </rPr>
      <t xml:space="preserve">12.2.2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12.2.1, bitte tragen Sie hier die Vollzeitstellen für jede der drei Leistungsgruppen in der Nachlaufzeit ein | </t>
    </r>
    <r>
      <rPr>
        <b/>
        <sz val="10"/>
        <color rgb="FF003399"/>
        <rFont val="Calibri"/>
        <family val="2"/>
        <scheme val="minor"/>
      </rPr>
      <t xml:space="preserve">Ligesom 12.2.1, indtast venligst antal fuldtidsstillinger pr. funktionsgruppe i opfølgningsperioden
</t>
    </r>
    <r>
      <rPr>
        <b/>
        <sz val="10"/>
        <rFont val="Calibri"/>
        <family val="2"/>
        <scheme val="minor"/>
      </rPr>
      <t/>
    </r>
  </si>
  <si>
    <r>
      <rPr>
        <b/>
        <sz val="12"/>
        <rFont val="Calibri"/>
        <family val="2"/>
        <scheme val="minor"/>
      </rPr>
      <t xml:space="preserve">13.2.2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13.2.1, bitte tragen Sie hier die Vollzeitstellen für jede der drei Leistungsgruppen in der Nachlaufzeit ein | </t>
    </r>
    <r>
      <rPr>
        <b/>
        <sz val="10"/>
        <color rgb="FF003399"/>
        <rFont val="Calibri"/>
        <family val="2"/>
        <scheme val="minor"/>
      </rPr>
      <t xml:space="preserve">Ligesom 13.2.1, indtast venligst antal fuldtidsstillinger pr. funktionsgruppe i opfølgningsperioden
</t>
    </r>
    <r>
      <rPr>
        <b/>
        <sz val="10"/>
        <rFont val="Calibri"/>
        <family val="2"/>
        <scheme val="minor"/>
      </rPr>
      <t/>
    </r>
  </si>
  <si>
    <r>
      <rPr>
        <b/>
        <sz val="12"/>
        <rFont val="Calibri"/>
        <family val="2"/>
        <scheme val="minor"/>
      </rPr>
      <t xml:space="preserve">14.2.2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14.2.1, bitte tragen Sie hier die Vollzeitstellen für jede der drei Leistungsgruppen in der Nachlaufzeit ein | </t>
    </r>
    <r>
      <rPr>
        <b/>
        <sz val="10"/>
        <color rgb="FF003399"/>
        <rFont val="Calibri"/>
        <family val="2"/>
        <scheme val="minor"/>
      </rPr>
      <t xml:space="preserve">Ligesom 14.2.1, indtast venligst antal fuldtidsstillinger pr. funktionsgruppe i opfølgningsperioden
</t>
    </r>
    <r>
      <rPr>
        <b/>
        <sz val="10"/>
        <rFont val="Calibri"/>
        <family val="2"/>
        <scheme val="minor"/>
      </rPr>
      <t/>
    </r>
  </si>
  <si>
    <r>
      <rPr>
        <b/>
        <sz val="12"/>
        <rFont val="Calibri"/>
        <family val="2"/>
        <scheme val="minor"/>
      </rPr>
      <t xml:space="preserve">15.2.2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15.2.1, bitte tragen Sie hier die Vollzeitstellen für jede der drei Leistungsgruppen in der Nachlaufzeit ein | </t>
    </r>
    <r>
      <rPr>
        <b/>
        <sz val="10"/>
        <color rgb="FF003399"/>
        <rFont val="Calibri"/>
        <family val="2"/>
        <scheme val="minor"/>
      </rPr>
      <t xml:space="preserve">Ligesom 15.2.1, indtast venligst antal fuldtidsstillinger pr. funktionsgruppe i opfølgningsperioden
</t>
    </r>
    <r>
      <rPr>
        <b/>
        <sz val="10"/>
        <rFont val="Calibri"/>
        <family val="2"/>
        <scheme val="minor"/>
      </rPr>
      <t/>
    </r>
  </si>
  <si>
    <r>
      <rPr>
        <b/>
        <sz val="12"/>
        <rFont val="Calibri"/>
        <family val="2"/>
        <scheme val="minor"/>
      </rPr>
      <t xml:space="preserve">16.2.2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16.2.1, bitte tragen Sie hier die Vollzeitstellen für jede der drei Leistungsgruppen in der Nachlaufzeit ein | </t>
    </r>
    <r>
      <rPr>
        <b/>
        <sz val="10"/>
        <color rgb="FF003399"/>
        <rFont val="Calibri"/>
        <family val="2"/>
        <scheme val="minor"/>
      </rPr>
      <t xml:space="preserve">Ligesom 16.2.1, indtast venligst antal fuldtidsstillinger pr. funktionsgruppe i opfølgningsperioden
</t>
    </r>
    <r>
      <rPr>
        <b/>
        <sz val="10"/>
        <rFont val="Calibri"/>
        <family val="2"/>
        <scheme val="minor"/>
      </rPr>
      <t/>
    </r>
  </si>
  <si>
    <r>
      <rPr>
        <b/>
        <sz val="12"/>
        <rFont val="Calibri"/>
        <family val="2"/>
        <scheme val="minor"/>
      </rPr>
      <t xml:space="preserve">17.2.2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17.2.1, bitte tragen Sie hier die Vollzeitstellen für jede der drei Leistungsgruppen in der Nachlaufzeit ein | </t>
    </r>
    <r>
      <rPr>
        <b/>
        <sz val="10"/>
        <color rgb="FF003399"/>
        <rFont val="Calibri"/>
        <family val="2"/>
        <scheme val="minor"/>
      </rPr>
      <t xml:space="preserve">Ligesom 17.2.1, indtast venligst antal fuldtidsstillinger pr. funktionsgruppe i opfølgningsperioden
</t>
    </r>
    <r>
      <rPr>
        <b/>
        <sz val="10"/>
        <rFont val="Calibri"/>
        <family val="2"/>
        <scheme val="minor"/>
      </rPr>
      <t/>
    </r>
  </si>
  <si>
    <t>!</t>
  </si>
  <si>
    <r>
      <t xml:space="preserve">Bitte beachten Sie: Das Budgetformular enthält Rundungen. Bei der späteren Auszahlung kann es daher in der Zuschusssumme zu geringfügigen Abweichungen kommen | </t>
    </r>
    <r>
      <rPr>
        <b/>
        <sz val="12"/>
        <color rgb="FF003399"/>
        <rFont val="Calibri"/>
        <family val="2"/>
        <scheme val="minor"/>
      </rPr>
      <t>Bemærk venligst: Budgetformularen indeholder afrundinger. Ved senere udbetaling kan der derfor forekomme mindre afvigelser i tilskudsbeløbet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</si>
</sst>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43" formatCode="_-* #,##0.00_-;\-* #,##0.00_-;_-* &quot;-&quot;??_-;_-@_-"/>
    <numFmt numFmtId="164" formatCode="_ * #,##0.00_ ;_ * \-#,##0.00_ ;_ * &quot;-&quot;??_ ;_ @_ "/>
    <numFmt numFmtId="165" formatCode="_(* #,##0.00_);_(* \(#,##0.00\);_(* &quot;-&quot;??_);_(@_)"/>
    <numFmt numFmtId="166" formatCode="_(* #,##0_);_(* \(#,##0\);_(* &quot;-&quot;??_);_(@_)"/>
    <numFmt numFmtId="167" formatCode="0.0000%"/>
    <numFmt numFmtId="168" formatCode="dd/mm/yy;@"/>
    <numFmt numFmtId="169" formatCode="0.000000%"/>
    <numFmt numFmtId="170" formatCode="#,##0.00_ ;\-#,##0.00\ "/>
  </numFmts>
  <fonts count="55" x14ac:knownFonts="1">
    <font>
      <sz val="11"/>
      <color theme="1"/>
      <name val="Calibri"/>
      <family val="2"/>
      <scheme val="minor"/>
    </font>
    <font>
      <sz val="11"/>
      <color indexed="8"/>
      <name val="Calibri"/>
      <family val="2"/>
    </font>
    <font>
      <sz val="10"/>
      <name val="Arial"/>
      <family val="2"/>
    </font>
    <font>
      <sz val="11"/>
      <color indexed="8"/>
      <name val="Calibri"/>
      <family val="2"/>
    </font>
    <font>
      <sz val="11"/>
      <color indexed="9"/>
      <name val="Calibri"/>
      <family val="2"/>
    </font>
    <font>
      <sz val="11"/>
      <color indexed="8"/>
      <name val="Calibri"/>
      <family val="2"/>
    </font>
    <font>
      <sz val="11"/>
      <color indexed="17"/>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14"/>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8"/>
      <name val="Calibri"/>
      <family val="2"/>
    </font>
    <font>
      <sz val="11"/>
      <color indexed="8"/>
      <name val="Calibri"/>
      <family val="2"/>
      <scheme val="minor"/>
    </font>
    <font>
      <b/>
      <sz val="11"/>
      <name val="Calibri"/>
      <family val="2"/>
      <scheme val="minor"/>
    </font>
    <font>
      <sz val="11"/>
      <name val="Calibri"/>
      <family val="2"/>
      <scheme val="minor"/>
    </font>
    <font>
      <i/>
      <sz val="11"/>
      <color indexed="23"/>
      <name val="Calibri"/>
      <family val="2"/>
      <scheme val="minor"/>
    </font>
    <font>
      <b/>
      <sz val="11"/>
      <color indexed="8"/>
      <name val="Calibri"/>
      <family val="2"/>
      <scheme val="minor"/>
    </font>
    <font>
      <sz val="11"/>
      <color theme="1"/>
      <name val="Calibri"/>
      <family val="2"/>
      <scheme val="minor"/>
    </font>
    <font>
      <sz val="10"/>
      <name val="Calibri"/>
      <family val="2"/>
      <scheme val="minor"/>
    </font>
    <font>
      <b/>
      <sz val="11"/>
      <color rgb="FF000090"/>
      <name val="Calibri"/>
      <family val="2"/>
      <scheme val="minor"/>
    </font>
    <font>
      <b/>
      <sz val="11"/>
      <color indexed="18"/>
      <name val="Calibri"/>
      <family val="2"/>
      <scheme val="minor"/>
    </font>
    <font>
      <sz val="11"/>
      <color rgb="FF003399"/>
      <name val="Calibri"/>
      <family val="2"/>
      <scheme val="minor"/>
    </font>
    <font>
      <b/>
      <sz val="11"/>
      <color rgb="FF003399"/>
      <name val="Calibri"/>
      <family val="2"/>
      <scheme val="minor"/>
    </font>
    <font>
      <b/>
      <sz val="11"/>
      <color theme="1"/>
      <name val="Calibri"/>
      <family val="2"/>
      <scheme val="minor"/>
    </font>
    <font>
      <b/>
      <sz val="10"/>
      <name val="Calibri"/>
      <family val="2"/>
      <scheme val="minor"/>
    </font>
    <font>
      <b/>
      <sz val="10"/>
      <color rgb="FF000090"/>
      <name val="Calibri"/>
      <family val="2"/>
      <scheme val="minor"/>
    </font>
    <font>
      <sz val="10"/>
      <color rgb="FF000090"/>
      <name val="Calibri"/>
      <family val="2"/>
      <scheme val="minor"/>
    </font>
    <font>
      <b/>
      <sz val="10"/>
      <color rgb="FF003399"/>
      <name val="Calibri"/>
      <family val="2"/>
      <scheme val="minor"/>
    </font>
    <font>
      <sz val="10"/>
      <color rgb="FF003399"/>
      <name val="Calibri"/>
      <family val="2"/>
      <scheme val="minor"/>
    </font>
    <font>
      <sz val="10"/>
      <color theme="1"/>
      <name val="Calibri"/>
      <family val="2"/>
      <scheme val="minor"/>
    </font>
    <font>
      <b/>
      <sz val="12"/>
      <name val="Calibri"/>
      <family val="2"/>
      <scheme val="minor"/>
    </font>
    <font>
      <b/>
      <sz val="12"/>
      <color rgb="FF003399"/>
      <name val="Calibri"/>
      <family val="2"/>
      <scheme val="minor"/>
    </font>
    <font>
      <sz val="11"/>
      <color rgb="FF000090"/>
      <name val="Calibri"/>
      <family val="2"/>
      <scheme val="minor"/>
    </font>
    <font>
      <b/>
      <sz val="12"/>
      <color rgb="FF000090"/>
      <name val="Calibri"/>
      <family val="2"/>
      <scheme val="minor"/>
    </font>
    <font>
      <b/>
      <u/>
      <sz val="14"/>
      <color theme="1"/>
      <name val="Arial Black"/>
      <family val="2"/>
    </font>
    <font>
      <b/>
      <u/>
      <sz val="14"/>
      <color rgb="FF003399"/>
      <name val="Arial Black"/>
      <family val="2"/>
    </font>
    <font>
      <b/>
      <sz val="14"/>
      <name val="Calibri"/>
      <family val="2"/>
      <scheme val="minor"/>
    </font>
    <font>
      <b/>
      <sz val="36"/>
      <color theme="1"/>
      <name val="Calibri"/>
      <family val="2"/>
      <scheme val="minor"/>
    </font>
    <font>
      <b/>
      <sz val="12"/>
      <color theme="1"/>
      <name val="Calibri"/>
      <family val="2"/>
      <scheme val="minor"/>
    </font>
    <font>
      <b/>
      <sz val="72"/>
      <name val="Calibri"/>
      <family val="2"/>
      <scheme val="minor"/>
    </font>
    <font>
      <sz val="14"/>
      <name val="Calibri"/>
      <family val="2"/>
      <scheme val="minor"/>
    </font>
    <font>
      <b/>
      <sz val="14"/>
      <color rgb="FF003399"/>
      <name val="Calibri"/>
      <family val="2"/>
      <scheme val="minor"/>
    </font>
    <font>
      <sz val="14"/>
      <color rgb="FF003399"/>
      <name val="Calibri"/>
      <family val="2"/>
      <scheme val="minor"/>
    </font>
    <font>
      <b/>
      <i/>
      <sz val="11"/>
      <name val="Calibri"/>
      <family val="2"/>
      <scheme val="minor"/>
    </font>
    <font>
      <b/>
      <i/>
      <sz val="11"/>
      <color rgb="FF003399"/>
      <name val="Calibri"/>
      <family val="2"/>
      <scheme val="minor"/>
    </font>
    <font>
      <b/>
      <sz val="10"/>
      <color theme="0"/>
      <name val="Arial"/>
      <family val="2"/>
    </font>
  </fonts>
  <fills count="30">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9"/>
      </patternFill>
    </fill>
    <fill>
      <patternFill patternType="solid">
        <fgColor indexed="54"/>
      </patternFill>
    </fill>
    <fill>
      <patternFill patternType="solid">
        <fgColor indexed="53"/>
      </patternFill>
    </fill>
    <fill>
      <patternFill patternType="solid">
        <fgColor indexed="42"/>
      </patternFill>
    </fill>
    <fill>
      <patternFill patternType="solid">
        <fgColor indexed="55"/>
      </patternFill>
    </fill>
    <fill>
      <patternFill patternType="solid">
        <fgColor indexed="45"/>
      </patternFill>
    </fill>
    <fill>
      <patternFill patternType="solid">
        <fgColor indexed="22"/>
        <bgColor indexed="64"/>
      </patternFill>
    </fill>
    <fill>
      <patternFill patternType="solid">
        <fgColor indexed="9"/>
        <bgColor indexed="64"/>
      </patternFill>
    </fill>
    <fill>
      <patternFill patternType="solid">
        <fgColor rgb="FFC0C0C0"/>
        <bgColor indexed="64"/>
      </patternFill>
    </fill>
    <fill>
      <patternFill patternType="solid">
        <fgColor rgb="FFB9D9EB"/>
        <bgColor indexed="26"/>
      </patternFill>
    </fill>
    <fill>
      <patternFill patternType="solid">
        <fgColor rgb="FFB9D9EB"/>
        <bgColor indexed="64"/>
      </patternFill>
    </fill>
    <fill>
      <patternFill patternType="solid">
        <fgColor theme="0"/>
        <bgColor indexed="64"/>
      </patternFill>
    </fill>
    <fill>
      <patternFill patternType="solid">
        <fgColor theme="0" tint="-4.9989318521683403E-2"/>
        <bgColor indexed="64"/>
      </patternFill>
    </fill>
    <fill>
      <patternFill patternType="solid">
        <fgColor theme="0"/>
        <bgColor indexed="26"/>
      </patternFill>
    </fill>
    <fill>
      <patternFill patternType="solid">
        <fgColor rgb="FF92D05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003399"/>
        <bgColor indexed="64"/>
      </patternFill>
    </fill>
    <fill>
      <patternFill patternType="solid">
        <fgColor theme="7"/>
        <bgColor indexed="64"/>
      </patternFill>
    </fill>
  </fills>
  <borders count="76">
    <border>
      <left/>
      <right/>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right/>
      <top style="medium">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s>
  <cellStyleXfs count="69">
    <xf numFmtId="0" fontId="0" fillId="0" borderId="0"/>
    <xf numFmtId="164" fontId="5" fillId="0" borderId="0" applyFont="0" applyFill="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4" fillId="10"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10" borderId="0" applyNumberFormat="0" applyBorder="0" applyAlignment="0" applyProtection="0"/>
    <xf numFmtId="0" fontId="4" fillId="3" borderId="0" applyNumberFormat="0" applyBorder="0" applyAlignment="0" applyProtection="0"/>
    <xf numFmtId="0" fontId="4" fillId="10"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10" borderId="0" applyNumberFormat="0" applyBorder="0" applyAlignment="0" applyProtection="0"/>
    <xf numFmtId="0" fontId="4" fillId="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8" fillId="2" borderId="1" applyNumberFormat="0" applyAlignment="0" applyProtection="0"/>
    <xf numFmtId="0" fontId="9" fillId="2" borderId="3" applyNumberFormat="0" applyAlignment="0" applyProtection="0"/>
    <xf numFmtId="165" fontId="2" fillId="0" borderId="0" applyFont="0" applyFill="0" applyBorder="0" applyAlignment="0" applyProtection="0"/>
    <xf numFmtId="0" fontId="7" fillId="3" borderId="3" applyNumberFormat="0" applyAlignment="0" applyProtection="0"/>
    <xf numFmtId="0" fontId="14" fillId="0" borderId="4" applyNumberFormat="0" applyFill="0" applyAlignment="0" applyProtection="0"/>
    <xf numFmtId="0" fontId="13" fillId="0" borderId="0" applyNumberFormat="0" applyFill="0" applyBorder="0" applyAlignment="0" applyProtection="0"/>
    <xf numFmtId="0" fontId="6" fillId="14" borderId="0" applyNumberFormat="0" applyBorder="0" applyAlignment="0" applyProtection="0"/>
    <xf numFmtId="0" fontId="2" fillId="0" borderId="0"/>
    <xf numFmtId="0" fontId="2" fillId="0" borderId="0"/>
    <xf numFmtId="0" fontId="2" fillId="4" borderId="2" applyNumberFormat="0" applyFont="0" applyAlignment="0" applyProtection="0"/>
    <xf numFmtId="9" fontId="20" fillId="0" borderId="0" applyFont="0" applyFill="0" applyBorder="0" applyAlignment="0" applyProtection="0"/>
    <xf numFmtId="9" fontId="2" fillId="0" borderId="0" applyFont="0" applyFill="0" applyBorder="0" applyAlignment="0" applyProtection="0"/>
    <xf numFmtId="0" fontId="15" fillId="16" borderId="0" applyNumberFormat="0" applyBorder="0" applyAlignment="0" applyProtection="0"/>
    <xf numFmtId="0" fontId="2" fillId="0" borderId="0"/>
    <xf numFmtId="0" fontId="10" fillId="0" borderId="9" applyNumberFormat="0" applyFill="0" applyAlignment="0" applyProtection="0"/>
    <xf numFmtId="0" fontId="12" fillId="0" borderId="0" applyNumberFormat="0" applyFill="0" applyBorder="0" applyAlignment="0" applyProtection="0"/>
    <xf numFmtId="0" fontId="16" fillId="0" borderId="0" applyNumberFormat="0" applyFill="0" applyBorder="0" applyAlignment="0" applyProtection="0"/>
    <xf numFmtId="0" fontId="17" fillId="0" borderId="6" applyNumberFormat="0" applyFill="0" applyAlignment="0" applyProtection="0"/>
    <xf numFmtId="0" fontId="18" fillId="0" borderId="7"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11" fillId="15" borderId="5" applyNumberFormat="0" applyAlignment="0" applyProtection="0"/>
    <xf numFmtId="43" fontId="26" fillId="0" borderId="0" applyFont="0" applyFill="0" applyBorder="0" applyAlignment="0" applyProtection="0"/>
    <xf numFmtId="9" fontId="26" fillId="0" borderId="0" applyFont="0" applyFill="0" applyBorder="0" applyAlignment="0" applyProtection="0"/>
    <xf numFmtId="44" fontId="26" fillId="0" borderId="0" applyFont="0" applyFill="0" applyBorder="0" applyAlignment="0" applyProtection="0"/>
  </cellStyleXfs>
  <cellXfs count="697">
    <xf numFmtId="0" fontId="0" fillId="0" borderId="0" xfId="0"/>
    <xf numFmtId="14" fontId="27" fillId="21" borderId="10" xfId="57" applyNumberFormat="1" applyFont="1" applyFill="1" applyBorder="1" applyAlignment="1" applyProtection="1">
      <alignment horizontal="left" vertical="center"/>
      <protection locked="0"/>
    </xf>
    <xf numFmtId="0" fontId="0" fillId="0" borderId="0" xfId="0" applyAlignment="1"/>
    <xf numFmtId="0" fontId="27" fillId="19" borderId="37" xfId="57" applyFont="1" applyFill="1" applyBorder="1" applyAlignment="1" applyProtection="1">
      <alignment vertical="center"/>
    </xf>
    <xf numFmtId="10" fontId="22" fillId="21" borderId="25" xfId="57" applyNumberFormat="1" applyFont="1" applyFill="1" applyBorder="1" applyAlignment="1" applyProtection="1">
      <alignment horizontal="right" vertical="center" wrapText="1"/>
      <protection locked="0"/>
    </xf>
    <xf numFmtId="0" fontId="32" fillId="0" borderId="53" xfId="0" applyFont="1" applyBorder="1"/>
    <xf numFmtId="9" fontId="32" fillId="0" borderId="54" xfId="54" applyFont="1" applyBorder="1"/>
    <xf numFmtId="9" fontId="32" fillId="0" borderId="54" xfId="0" applyNumberFormat="1" applyFont="1" applyBorder="1"/>
    <xf numFmtId="9" fontId="32" fillId="0" borderId="57" xfId="0" applyNumberFormat="1" applyFont="1" applyBorder="1"/>
    <xf numFmtId="0" fontId="0" fillId="22" borderId="0" xfId="0" applyFill="1" applyProtection="1"/>
    <xf numFmtId="0" fontId="27" fillId="19" borderId="37" xfId="57" applyFont="1" applyFill="1" applyBorder="1" applyAlignment="1" applyProtection="1">
      <alignment horizontal="left" vertical="center"/>
    </xf>
    <xf numFmtId="0" fontId="27" fillId="19" borderId="39" xfId="57" applyFont="1" applyFill="1" applyBorder="1" applyAlignment="1" applyProtection="1">
      <alignment horizontal="left" vertical="center"/>
    </xf>
    <xf numFmtId="0" fontId="38" fillId="22" borderId="0" xfId="0" applyFont="1" applyFill="1" applyProtection="1"/>
    <xf numFmtId="0" fontId="33" fillId="19" borderId="19" xfId="52" applyFont="1" applyFill="1" applyBorder="1" applyAlignment="1" applyProtection="1">
      <alignment horizontal="center" vertical="center" wrapText="1"/>
    </xf>
    <xf numFmtId="0" fontId="27" fillId="0" borderId="15" xfId="57" applyFont="1" applyFill="1" applyBorder="1" applyAlignment="1" applyProtection="1">
      <alignment vertical="center" wrapText="1"/>
    </xf>
    <xf numFmtId="0" fontId="27" fillId="0" borderId="25" xfId="57" applyFont="1" applyFill="1" applyBorder="1" applyAlignment="1" applyProtection="1">
      <alignment vertical="center" wrapText="1"/>
    </xf>
    <xf numFmtId="0" fontId="27" fillId="0" borderId="12" xfId="57" applyFont="1" applyFill="1" applyBorder="1" applyAlignment="1" applyProtection="1">
      <alignment vertical="center" wrapText="1"/>
    </xf>
    <xf numFmtId="0" fontId="38" fillId="23" borderId="19" xfId="0" applyFont="1" applyFill="1" applyBorder="1" applyAlignment="1" applyProtection="1">
      <alignment horizontal="center" vertical="center"/>
    </xf>
    <xf numFmtId="0" fontId="38" fillId="23" borderId="16" xfId="0" applyFont="1" applyFill="1" applyBorder="1" applyAlignment="1" applyProtection="1">
      <alignment horizontal="center" vertical="center"/>
    </xf>
    <xf numFmtId="0" fontId="38" fillId="23" borderId="23" xfId="0" applyFont="1" applyFill="1" applyBorder="1" applyAlignment="1" applyProtection="1">
      <alignment horizontal="center" vertical="center"/>
    </xf>
    <xf numFmtId="0" fontId="38" fillId="22" borderId="0" xfId="0" applyFont="1" applyFill="1" applyAlignment="1" applyProtection="1">
      <alignment horizontal="left"/>
    </xf>
    <xf numFmtId="0" fontId="33" fillId="17" borderId="18" xfId="57" applyFont="1" applyFill="1" applyBorder="1" applyAlignment="1" applyProtection="1">
      <alignment horizontal="center" vertical="center"/>
    </xf>
    <xf numFmtId="0" fontId="27" fillId="0" borderId="15" xfId="57" applyFont="1" applyBorder="1" applyAlignment="1" applyProtection="1">
      <alignment vertical="center"/>
    </xf>
    <xf numFmtId="0" fontId="27" fillId="0" borderId="12" xfId="57" applyFont="1" applyBorder="1" applyAlignment="1" applyProtection="1">
      <alignment vertical="center"/>
    </xf>
    <xf numFmtId="0" fontId="0" fillId="0" borderId="0" xfId="0" applyProtection="1"/>
    <xf numFmtId="14" fontId="27" fillId="21" borderId="20" xfId="57" applyNumberFormat="1" applyFont="1" applyFill="1" applyBorder="1" applyAlignment="1" applyProtection="1">
      <alignment horizontal="left" vertical="center"/>
      <protection locked="0"/>
    </xf>
    <xf numFmtId="0" fontId="27" fillId="22" borderId="0" xfId="57" applyFont="1" applyFill="1" applyProtection="1"/>
    <xf numFmtId="0" fontId="27" fillId="0" borderId="0" xfId="57" applyFont="1" applyProtection="1"/>
    <xf numFmtId="0" fontId="23" fillId="22" borderId="0" xfId="57" applyFont="1" applyFill="1" applyProtection="1"/>
    <xf numFmtId="0" fontId="23" fillId="0" borderId="0" xfId="57" applyFont="1" applyProtection="1"/>
    <xf numFmtId="0" fontId="22" fillId="22" borderId="0" xfId="57" applyFont="1" applyFill="1" applyBorder="1" applyAlignment="1" applyProtection="1">
      <alignment vertical="center"/>
    </xf>
    <xf numFmtId="3" fontId="22" fillId="22" borderId="0" xfId="57" applyNumberFormat="1" applyFont="1" applyFill="1" applyBorder="1" applyAlignment="1" applyProtection="1">
      <alignment vertical="center"/>
    </xf>
    <xf numFmtId="0" fontId="23" fillId="22" borderId="0" xfId="57" applyFont="1" applyFill="1" applyAlignment="1" applyProtection="1">
      <alignment horizontal="left" vertical="top"/>
    </xf>
    <xf numFmtId="0" fontId="23" fillId="0" borderId="0" xfId="57" applyFont="1" applyAlignment="1" applyProtection="1">
      <alignment horizontal="left" vertical="top"/>
    </xf>
    <xf numFmtId="0" fontId="33" fillId="22" borderId="0" xfId="57" applyFont="1" applyFill="1" applyBorder="1" applyAlignment="1" applyProtection="1">
      <alignment vertical="center"/>
    </xf>
    <xf numFmtId="3" fontId="33" fillId="22" borderId="0" xfId="57" applyNumberFormat="1" applyFont="1" applyFill="1" applyBorder="1" applyAlignment="1" applyProtection="1">
      <alignment vertical="center"/>
    </xf>
    <xf numFmtId="0" fontId="23" fillId="0" borderId="15" xfId="57" applyFont="1" applyFill="1" applyBorder="1" applyAlignment="1" applyProtection="1">
      <alignment horizontal="left" vertical="center" wrapText="1"/>
    </xf>
    <xf numFmtId="3" fontId="22" fillId="0" borderId="0" xfId="57" applyNumberFormat="1" applyFont="1" applyBorder="1" applyAlignment="1" applyProtection="1">
      <alignment vertical="center"/>
    </xf>
    <xf numFmtId="0" fontId="23" fillId="0" borderId="12" xfId="57" applyFont="1" applyFill="1" applyBorder="1" applyAlignment="1" applyProtection="1">
      <alignment horizontal="left" vertical="center" wrapText="1"/>
    </xf>
    <xf numFmtId="0" fontId="27" fillId="22" borderId="0" xfId="57" applyFont="1" applyFill="1" applyAlignment="1" applyProtection="1">
      <alignment horizontal="left" vertical="top"/>
    </xf>
    <xf numFmtId="0" fontId="33" fillId="22" borderId="15" xfId="57" applyFont="1" applyFill="1" applyBorder="1" applyAlignment="1" applyProtection="1">
      <alignment vertical="center"/>
    </xf>
    <xf numFmtId="0" fontId="33" fillId="22" borderId="25" xfId="57" applyFont="1" applyFill="1" applyBorder="1" applyAlignment="1" applyProtection="1">
      <alignment vertical="center"/>
    </xf>
    <xf numFmtId="0" fontId="23" fillId="22" borderId="0" xfId="57" applyFont="1" applyFill="1" applyAlignment="1" applyProtection="1">
      <alignment vertical="top"/>
    </xf>
    <xf numFmtId="0" fontId="23" fillId="0" borderId="0" xfId="57" applyFont="1" applyAlignment="1" applyProtection="1">
      <alignment vertical="top"/>
    </xf>
    <xf numFmtId="0" fontId="23" fillId="22" borderId="0" xfId="57" applyFont="1" applyFill="1" applyAlignment="1" applyProtection="1">
      <alignment vertical="top" wrapText="1"/>
    </xf>
    <xf numFmtId="0" fontId="23" fillId="0" borderId="0" xfId="57" applyFont="1" applyAlignment="1" applyProtection="1">
      <alignment vertical="top" wrapText="1"/>
    </xf>
    <xf numFmtId="0" fontId="22" fillId="0" borderId="10" xfId="57" applyFont="1" applyFill="1" applyBorder="1" applyAlignment="1" applyProtection="1">
      <alignment horizontal="center" vertical="center" wrapText="1"/>
    </xf>
    <xf numFmtId="0" fontId="22" fillId="0" borderId="15" xfId="57" applyFont="1" applyFill="1" applyBorder="1" applyAlignment="1" applyProtection="1">
      <alignment vertical="center" wrapText="1"/>
    </xf>
    <xf numFmtId="0" fontId="22" fillId="0" borderId="25" xfId="57" applyFont="1" applyFill="1" applyBorder="1" applyAlignment="1" applyProtection="1">
      <alignment vertical="center" wrapText="1"/>
    </xf>
    <xf numFmtId="0" fontId="22" fillId="22" borderId="0" xfId="57" applyFont="1" applyFill="1" applyBorder="1" applyAlignment="1" applyProtection="1">
      <alignment horizontal="left" vertical="top" wrapText="1"/>
    </xf>
    <xf numFmtId="0" fontId="22" fillId="22" borderId="0" xfId="57" applyFont="1" applyFill="1" applyBorder="1" applyAlignment="1" applyProtection="1">
      <alignment horizontal="center" vertical="top" wrapText="1"/>
    </xf>
    <xf numFmtId="0" fontId="22" fillId="22" borderId="0" xfId="57" applyFont="1" applyFill="1" applyBorder="1" applyAlignment="1" applyProtection="1">
      <alignment horizontal="center" vertical="center" wrapText="1"/>
    </xf>
    <xf numFmtId="0" fontId="23" fillId="22" borderId="0" xfId="57" applyFont="1" applyFill="1" applyBorder="1" applyAlignment="1" applyProtection="1">
      <alignment horizontal="center" vertical="center" wrapText="1"/>
    </xf>
    <xf numFmtId="166" fontId="22" fillId="22" borderId="0" xfId="57" applyNumberFormat="1" applyFont="1" applyFill="1" applyBorder="1" applyAlignment="1" applyProtection="1">
      <alignment horizontal="center" vertical="top" wrapText="1"/>
    </xf>
    <xf numFmtId="167" fontId="22" fillId="22" borderId="0" xfId="55" applyNumberFormat="1" applyFont="1" applyFill="1" applyBorder="1" applyAlignment="1" applyProtection="1">
      <alignment horizontal="center" vertical="top" wrapText="1"/>
    </xf>
    <xf numFmtId="0" fontId="22" fillId="0" borderId="16" xfId="57" applyFont="1" applyFill="1" applyBorder="1" applyAlignment="1" applyProtection="1">
      <alignment horizontal="center" vertical="center" wrapText="1"/>
    </xf>
    <xf numFmtId="0" fontId="23" fillId="0" borderId="0" xfId="57" applyFont="1" applyFill="1" applyAlignment="1" applyProtection="1">
      <alignment vertical="top" wrapText="1"/>
    </xf>
    <xf numFmtId="9" fontId="23" fillId="0" borderId="33" xfId="57" applyNumberFormat="1" applyFont="1" applyBorder="1" applyAlignment="1" applyProtection="1">
      <alignment horizontal="right" vertical="center" wrapText="1"/>
    </xf>
    <xf numFmtId="0" fontId="23" fillId="22" borderId="0" xfId="57" applyFont="1" applyFill="1" applyBorder="1" applyAlignment="1" applyProtection="1">
      <alignment vertical="top" wrapText="1"/>
    </xf>
    <xf numFmtId="9" fontId="22" fillId="22" borderId="0" xfId="57" applyNumberFormat="1" applyFont="1" applyFill="1" applyBorder="1" applyAlignment="1" applyProtection="1">
      <alignment horizontal="left" vertical="center" wrapText="1"/>
    </xf>
    <xf numFmtId="9" fontId="23" fillId="22" borderId="0" xfId="57" applyNumberFormat="1" applyFont="1" applyFill="1" applyBorder="1" applyAlignment="1" applyProtection="1">
      <alignment horizontal="right" vertical="center" wrapText="1"/>
    </xf>
    <xf numFmtId="0" fontId="23" fillId="22" borderId="0" xfId="57" applyFont="1" applyFill="1" applyBorder="1" applyAlignment="1" applyProtection="1">
      <alignment horizontal="right" vertical="center" wrapText="1"/>
    </xf>
    <xf numFmtId="166" fontId="22" fillId="22" borderId="0" xfId="57" applyNumberFormat="1" applyFont="1" applyFill="1" applyBorder="1" applyAlignment="1" applyProtection="1">
      <alignment horizontal="right" vertical="center" wrapText="1"/>
    </xf>
    <xf numFmtId="166" fontId="22" fillId="22" borderId="0" xfId="46" applyNumberFormat="1" applyFont="1" applyFill="1" applyBorder="1" applyAlignment="1" applyProtection="1">
      <alignment horizontal="right" vertical="center" wrapText="1"/>
    </xf>
    <xf numFmtId="0" fontId="22" fillId="22" borderId="0" xfId="57" applyFont="1" applyFill="1" applyBorder="1" applyAlignment="1" applyProtection="1">
      <alignment vertical="center" wrapText="1"/>
    </xf>
    <xf numFmtId="0" fontId="23" fillId="0" borderId="0" xfId="57" applyFont="1" applyFill="1" applyBorder="1" applyAlignment="1" applyProtection="1">
      <alignment vertical="top" wrapText="1"/>
    </xf>
    <xf numFmtId="0" fontId="22" fillId="22" borderId="0" xfId="57" applyFont="1" applyFill="1" applyBorder="1" applyAlignment="1" applyProtection="1">
      <alignment vertical="top" wrapText="1"/>
    </xf>
    <xf numFmtId="166" fontId="22" fillId="22" borderId="0" xfId="46" applyNumberFormat="1" applyFont="1" applyFill="1" applyBorder="1" applyAlignment="1" applyProtection="1">
      <alignment vertical="top" wrapText="1"/>
    </xf>
    <xf numFmtId="0" fontId="22" fillId="22" borderId="0" xfId="57" applyFont="1" applyFill="1" applyAlignment="1" applyProtection="1">
      <alignment vertical="top" wrapText="1"/>
    </xf>
    <xf numFmtId="0" fontId="22" fillId="0" borderId="21" xfId="57" applyFont="1" applyFill="1" applyBorder="1" applyAlignment="1" applyProtection="1">
      <alignment horizontal="center" vertical="center" wrapText="1"/>
    </xf>
    <xf numFmtId="0" fontId="22" fillId="0" borderId="0" xfId="57" applyFont="1" applyFill="1" applyAlignment="1" applyProtection="1">
      <alignment vertical="top" wrapText="1"/>
    </xf>
    <xf numFmtId="0" fontId="23" fillId="18" borderId="0" xfId="57" applyFont="1" applyFill="1" applyBorder="1" applyAlignment="1" applyProtection="1">
      <alignment vertical="top" wrapText="1"/>
    </xf>
    <xf numFmtId="0" fontId="22" fillId="18" borderId="0" xfId="57" applyFont="1" applyFill="1" applyBorder="1" applyAlignment="1" applyProtection="1">
      <alignment vertical="top" wrapText="1"/>
    </xf>
    <xf numFmtId="0" fontId="23" fillId="22" borderId="0" xfId="57" applyFont="1" applyFill="1" applyBorder="1" applyAlignment="1" applyProtection="1">
      <alignment horizontal="center" vertical="top" wrapText="1"/>
    </xf>
    <xf numFmtId="0" fontId="24" fillId="22" borderId="0" xfId="57" applyFont="1" applyFill="1" applyBorder="1" applyAlignment="1" applyProtection="1">
      <alignment vertical="top" wrapText="1"/>
    </xf>
    <xf numFmtId="1" fontId="22" fillId="0" borderId="10" xfId="57" applyNumberFormat="1" applyFont="1" applyFill="1" applyBorder="1" applyAlignment="1" applyProtection="1">
      <alignment horizontal="center" vertical="center" wrapText="1"/>
    </xf>
    <xf numFmtId="166" fontId="22" fillId="22" borderId="0" xfId="57" applyNumberFormat="1" applyFont="1" applyFill="1" applyBorder="1" applyAlignment="1" applyProtection="1">
      <alignment horizontal="center" vertical="center" wrapText="1"/>
    </xf>
    <xf numFmtId="3" fontId="21" fillId="22" borderId="0" xfId="46" applyNumberFormat="1" applyFont="1" applyFill="1" applyBorder="1" applyAlignment="1" applyProtection="1">
      <alignment horizontal="right" vertical="center" wrapText="1"/>
    </xf>
    <xf numFmtId="3" fontId="23" fillId="22" borderId="0" xfId="57" applyNumberFormat="1" applyFont="1" applyFill="1" applyBorder="1" applyAlignment="1" applyProtection="1">
      <alignment horizontal="right" vertical="center" wrapText="1"/>
    </xf>
    <xf numFmtId="0" fontId="0" fillId="22" borderId="0" xfId="0" applyFill="1" applyAlignment="1" applyProtection="1">
      <alignment horizontal="center" vertical="center"/>
    </xf>
    <xf numFmtId="0" fontId="23" fillId="0" borderId="0" xfId="57" applyFont="1" applyAlignment="1" applyProtection="1">
      <alignment horizontal="center" vertical="center"/>
    </xf>
    <xf numFmtId="0" fontId="22" fillId="19" borderId="11" xfId="57" applyFont="1" applyFill="1" applyBorder="1" applyAlignment="1" applyProtection="1">
      <alignment horizontal="center" vertical="center" wrapText="1"/>
    </xf>
    <xf numFmtId="0" fontId="22" fillId="19" borderId="19" xfId="57" applyFont="1" applyFill="1" applyBorder="1" applyAlignment="1" applyProtection="1">
      <alignment horizontal="center" vertical="center" wrapText="1"/>
    </xf>
    <xf numFmtId="0" fontId="22" fillId="22" borderId="10" xfId="57" applyFont="1" applyFill="1" applyBorder="1" applyAlignment="1" applyProtection="1">
      <alignment horizontal="center" vertical="center" wrapText="1"/>
    </xf>
    <xf numFmtId="10" fontId="22" fillId="0" borderId="37" xfId="54" applyNumberFormat="1" applyFont="1" applyBorder="1" applyAlignment="1" applyProtection="1">
      <alignment horizontal="right" vertical="center" wrapText="1"/>
    </xf>
    <xf numFmtId="0" fontId="38" fillId="21" borderId="16" xfId="0" applyFont="1" applyFill="1" applyBorder="1" applyAlignment="1" applyProtection="1">
      <alignment horizontal="center" vertical="center"/>
      <protection locked="0"/>
    </xf>
    <xf numFmtId="0" fontId="38" fillId="21" borderId="24" xfId="0" applyFont="1" applyFill="1" applyBorder="1" applyAlignment="1" applyProtection="1">
      <alignment horizontal="center" vertical="center"/>
      <protection locked="0"/>
    </xf>
    <xf numFmtId="0" fontId="38" fillId="21" borderId="23" xfId="0" applyFont="1" applyFill="1" applyBorder="1" applyAlignment="1" applyProtection="1">
      <alignment horizontal="center" vertical="center"/>
      <protection locked="0"/>
    </xf>
    <xf numFmtId="0" fontId="46" fillId="25" borderId="75" xfId="0" applyFont="1" applyFill="1" applyBorder="1" applyAlignment="1" applyProtection="1">
      <alignment horizontal="center" vertical="center" wrapText="1"/>
    </xf>
    <xf numFmtId="0" fontId="0" fillId="0" borderId="44" xfId="0" applyBorder="1"/>
    <xf numFmtId="0" fontId="0" fillId="0" borderId="26" xfId="0" applyBorder="1"/>
    <xf numFmtId="0" fontId="0" fillId="0" borderId="50" xfId="0" applyBorder="1"/>
    <xf numFmtId="0" fontId="0" fillId="0" borderId="52" xfId="0" applyBorder="1"/>
    <xf numFmtId="0" fontId="0" fillId="0" borderId="44" xfId="0" applyBorder="1" applyAlignment="1"/>
    <xf numFmtId="0" fontId="0" fillId="0" borderId="26" xfId="0" applyBorder="1" applyAlignment="1"/>
    <xf numFmtId="0" fontId="22" fillId="0" borderId="21" xfId="57" applyFont="1" applyFill="1" applyBorder="1" applyAlignment="1" applyProtection="1">
      <alignment horizontal="center" vertical="center" wrapText="1"/>
    </xf>
    <xf numFmtId="14" fontId="0" fillId="0" borderId="54" xfId="0" applyNumberFormat="1" applyFont="1" applyBorder="1"/>
    <xf numFmtId="14" fontId="0" fillId="0" borderId="57" xfId="0" applyNumberFormat="1" applyFont="1" applyBorder="1"/>
    <xf numFmtId="168" fontId="27" fillId="21" borderId="10" xfId="57" applyNumberFormat="1" applyFont="1" applyFill="1" applyBorder="1" applyAlignment="1" applyProtection="1">
      <alignment horizontal="left" vertical="center"/>
      <protection locked="0"/>
    </xf>
    <xf numFmtId="0" fontId="22" fillId="0" borderId="10" xfId="57" applyFont="1" applyFill="1" applyBorder="1" applyAlignment="1" applyProtection="1">
      <alignment horizontal="center" vertical="center" wrapText="1"/>
    </xf>
    <xf numFmtId="0" fontId="22" fillId="0" borderId="15" xfId="57" applyFont="1" applyFill="1" applyBorder="1" applyAlignment="1" applyProtection="1">
      <alignment horizontal="center" vertical="center" wrapText="1"/>
    </xf>
    <xf numFmtId="44" fontId="23" fillId="0" borderId="10" xfId="68" applyFont="1" applyBorder="1" applyAlignment="1" applyProtection="1">
      <alignment vertical="center" wrapText="1"/>
    </xf>
    <xf numFmtId="0" fontId="22" fillId="19" borderId="19" xfId="57" applyFont="1" applyFill="1" applyBorder="1" applyAlignment="1" applyProtection="1">
      <alignment vertical="center" wrapText="1"/>
    </xf>
    <xf numFmtId="44" fontId="23" fillId="0" borderId="20" xfId="68" applyFont="1" applyBorder="1" applyAlignment="1" applyProtection="1">
      <alignment vertical="center" wrapText="1"/>
    </xf>
    <xf numFmtId="10" fontId="22" fillId="21" borderId="12" xfId="57" applyNumberFormat="1" applyFont="1" applyFill="1" applyBorder="1" applyAlignment="1" applyProtection="1">
      <alignment horizontal="right" vertical="center" wrapText="1"/>
      <protection locked="0"/>
    </xf>
    <xf numFmtId="9" fontId="23" fillId="0" borderId="20" xfId="57" applyNumberFormat="1" applyFont="1" applyBorder="1" applyAlignment="1" applyProtection="1">
      <alignment horizontal="right" vertical="center" wrapText="1"/>
    </xf>
    <xf numFmtId="0" fontId="22" fillId="0" borderId="10" xfId="57" applyFont="1" applyFill="1" applyBorder="1" applyAlignment="1" applyProtection="1">
      <alignment horizontal="center" vertical="center" wrapText="1"/>
    </xf>
    <xf numFmtId="0" fontId="22" fillId="0" borderId="16" xfId="57" applyFont="1" applyFill="1" applyBorder="1" applyAlignment="1" applyProtection="1">
      <alignment horizontal="center" vertical="center" wrapText="1"/>
    </xf>
    <xf numFmtId="0" fontId="22" fillId="0" borderId="14" xfId="57" applyFont="1" applyFill="1" applyBorder="1" applyAlignment="1" applyProtection="1">
      <alignment horizontal="center" vertical="center" wrapText="1"/>
    </xf>
    <xf numFmtId="0" fontId="22" fillId="19" borderId="19" xfId="57" applyFont="1" applyFill="1" applyBorder="1" applyAlignment="1" applyProtection="1">
      <alignment horizontal="center" vertical="center" wrapText="1"/>
    </xf>
    <xf numFmtId="0" fontId="22" fillId="21" borderId="10" xfId="57" applyFont="1" applyFill="1" applyBorder="1" applyAlignment="1" applyProtection="1">
      <alignment horizontal="center" vertical="center" wrapText="1"/>
      <protection locked="0"/>
    </xf>
    <xf numFmtId="0" fontId="22" fillId="21" borderId="16" xfId="57" applyFont="1" applyFill="1" applyBorder="1" applyAlignment="1" applyProtection="1">
      <alignment horizontal="center" vertical="center" wrapText="1"/>
      <protection locked="0"/>
    </xf>
    <xf numFmtId="0" fontId="22" fillId="19" borderId="11" xfId="57" applyFont="1" applyFill="1" applyBorder="1" applyAlignment="1" applyProtection="1">
      <alignment horizontal="center" vertical="center" wrapText="1"/>
    </xf>
    <xf numFmtId="0" fontId="22" fillId="0" borderId="10" xfId="57" applyFont="1" applyFill="1" applyBorder="1" applyAlignment="1" applyProtection="1">
      <alignment horizontal="center" vertical="center" wrapText="1"/>
    </xf>
    <xf numFmtId="0" fontId="22" fillId="0" borderId="15" xfId="57" applyFont="1" applyFill="1" applyBorder="1" applyAlignment="1" applyProtection="1">
      <alignment horizontal="center" vertical="center" wrapText="1"/>
    </xf>
    <xf numFmtId="0" fontId="22" fillId="0" borderId="16" xfId="57" applyFont="1" applyFill="1" applyBorder="1" applyAlignment="1" applyProtection="1">
      <alignment horizontal="center" vertical="center" wrapText="1"/>
    </xf>
    <xf numFmtId="0" fontId="22" fillId="0" borderId="14" xfId="57" applyFont="1" applyFill="1" applyBorder="1" applyAlignment="1" applyProtection="1">
      <alignment horizontal="center" vertical="center" wrapText="1"/>
    </xf>
    <xf numFmtId="0" fontId="0" fillId="22" borderId="0" xfId="0" applyFill="1"/>
    <xf numFmtId="0" fontId="22" fillId="0" borderId="64" xfId="57" applyFont="1" applyFill="1" applyBorder="1" applyAlignment="1" applyProtection="1">
      <alignment horizontal="center" vertical="center" wrapText="1"/>
    </xf>
    <xf numFmtId="0" fontId="22" fillId="0" borderId="64" xfId="57" applyFont="1" applyFill="1" applyBorder="1" applyAlignment="1" applyProtection="1">
      <alignment horizontal="center" vertical="center" wrapText="1"/>
    </xf>
    <xf numFmtId="0" fontId="22" fillId="0" borderId="10" xfId="57" applyFont="1" applyFill="1" applyBorder="1" applyAlignment="1" applyProtection="1">
      <alignment vertical="center" wrapText="1"/>
    </xf>
    <xf numFmtId="0" fontId="22" fillId="0" borderId="33" xfId="57" applyFont="1" applyFill="1" applyBorder="1" applyAlignment="1" applyProtection="1">
      <alignment vertical="center" wrapText="1"/>
    </xf>
    <xf numFmtId="1" fontId="22" fillId="0" borderId="15" xfId="57" applyNumberFormat="1" applyFont="1" applyFill="1" applyBorder="1" applyAlignment="1" applyProtection="1">
      <alignment horizontal="center" vertical="center" wrapText="1"/>
    </xf>
    <xf numFmtId="0" fontId="22" fillId="27" borderId="14" xfId="57" applyFont="1" applyFill="1" applyBorder="1" applyAlignment="1" applyProtection="1">
      <alignment horizontal="center" vertical="center" wrapText="1"/>
    </xf>
    <xf numFmtId="0" fontId="22" fillId="27" borderId="10" xfId="57" applyFont="1" applyFill="1" applyBorder="1" applyAlignment="1" applyProtection="1">
      <alignment horizontal="center" vertical="center" wrapText="1"/>
    </xf>
    <xf numFmtId="0" fontId="27" fillId="21" borderId="10" xfId="57" applyNumberFormat="1" applyFont="1" applyFill="1" applyBorder="1" applyAlignment="1" applyProtection="1">
      <alignment horizontal="left" vertical="center"/>
      <protection locked="0"/>
    </xf>
    <xf numFmtId="0" fontId="33" fillId="22" borderId="10" xfId="57" applyFont="1" applyFill="1" applyBorder="1" applyAlignment="1" applyProtection="1">
      <alignment horizontal="center" vertical="center"/>
    </xf>
    <xf numFmtId="0" fontId="22" fillId="0" borderId="10" xfId="57" applyFont="1" applyFill="1" applyBorder="1" applyAlignment="1" applyProtection="1">
      <alignment horizontal="center" vertical="center" wrapText="1"/>
    </xf>
    <xf numFmtId="0" fontId="22" fillId="0" borderId="15" xfId="57" applyFont="1" applyFill="1" applyBorder="1" applyAlignment="1" applyProtection="1">
      <alignment horizontal="center" vertical="center" wrapText="1"/>
    </xf>
    <xf numFmtId="0" fontId="23" fillId="23" borderId="10" xfId="57" applyFont="1" applyFill="1" applyBorder="1" applyAlignment="1" applyProtection="1">
      <alignment horizontal="left" vertical="top" wrapText="1"/>
    </xf>
    <xf numFmtId="0" fontId="23" fillId="27" borderId="15" xfId="57" applyFont="1" applyFill="1" applyBorder="1" applyAlignment="1" applyProtection="1"/>
    <xf numFmtId="0" fontId="33" fillId="22" borderId="16" xfId="57" applyFont="1" applyFill="1" applyBorder="1" applyAlignment="1" applyProtection="1">
      <alignment horizontal="center" vertical="center"/>
    </xf>
    <xf numFmtId="0" fontId="22" fillId="0" borderId="15" xfId="57" applyFont="1" applyFill="1" applyBorder="1" applyAlignment="1" applyProtection="1">
      <alignment horizontal="left" vertical="center" wrapText="1"/>
    </xf>
    <xf numFmtId="9" fontId="27" fillId="22" borderId="10" xfId="57" applyNumberFormat="1" applyFont="1" applyFill="1" applyBorder="1" applyAlignment="1" applyProtection="1">
      <alignment horizontal="center" vertical="center"/>
    </xf>
    <xf numFmtId="9" fontId="27" fillId="22" borderId="16" xfId="57" applyNumberFormat="1" applyFont="1" applyFill="1" applyBorder="1" applyAlignment="1" applyProtection="1">
      <alignment horizontal="center" vertical="center"/>
    </xf>
    <xf numFmtId="9" fontId="27" fillId="22" borderId="10" xfId="54" applyFont="1" applyFill="1" applyBorder="1" applyAlignment="1" applyProtection="1">
      <alignment horizontal="center" vertical="center"/>
    </xf>
    <xf numFmtId="9" fontId="27" fillId="22" borderId="16" xfId="54" applyFont="1" applyFill="1" applyBorder="1" applyAlignment="1" applyProtection="1">
      <alignment horizontal="center" vertical="center"/>
    </xf>
    <xf numFmtId="0" fontId="22" fillId="0" borderId="12" xfId="57" applyFont="1" applyFill="1" applyBorder="1" applyAlignment="1" applyProtection="1">
      <alignment horizontal="left" vertical="center" wrapText="1"/>
    </xf>
    <xf numFmtId="9" fontId="27" fillId="22" borderId="20" xfId="57" applyNumberFormat="1" applyFont="1" applyFill="1" applyBorder="1" applyAlignment="1" applyProtection="1">
      <alignment horizontal="center" vertical="center"/>
    </xf>
    <xf numFmtId="9" fontId="27" fillId="22" borderId="23" xfId="57" applyNumberFormat="1" applyFont="1" applyFill="1" applyBorder="1" applyAlignment="1" applyProtection="1">
      <alignment horizontal="center" vertical="center"/>
    </xf>
    <xf numFmtId="0" fontId="27" fillId="0" borderId="0" xfId="57" applyFont="1" applyFill="1" applyProtection="1"/>
    <xf numFmtId="0" fontId="23" fillId="0" borderId="0" xfId="57" applyFont="1" applyFill="1" applyProtection="1"/>
    <xf numFmtId="0" fontId="0" fillId="0" borderId="0" xfId="0" applyFill="1"/>
    <xf numFmtId="0" fontId="22" fillId="22" borderId="10" xfId="57" applyFont="1" applyFill="1" applyBorder="1" applyAlignment="1" applyProtection="1">
      <alignment vertical="center" wrapText="1"/>
    </xf>
    <xf numFmtId="0" fontId="22" fillId="22" borderId="16" xfId="57" applyFont="1" applyFill="1" applyBorder="1" applyAlignment="1" applyProtection="1">
      <alignment vertical="center" wrapText="1"/>
    </xf>
    <xf numFmtId="0" fontId="23" fillId="23" borderId="16" xfId="57" applyFont="1" applyFill="1" applyBorder="1" applyAlignment="1" applyProtection="1">
      <alignment horizontal="left" vertical="top" wrapText="1"/>
    </xf>
    <xf numFmtId="10" fontId="23" fillId="0" borderId="20" xfId="54" applyNumberFormat="1" applyFont="1" applyBorder="1" applyAlignment="1" applyProtection="1">
      <alignment horizontal="center" vertical="center" wrapText="1"/>
    </xf>
    <xf numFmtId="44" fontId="23" fillId="21" borderId="21" xfId="68" applyNumberFormat="1" applyFont="1" applyFill="1" applyBorder="1" applyAlignment="1" applyProtection="1">
      <alignment horizontal="left" vertical="center" wrapText="1" indent="2"/>
      <protection locked="0"/>
    </xf>
    <xf numFmtId="44" fontId="23" fillId="21" borderId="10" xfId="68" applyNumberFormat="1" applyFont="1" applyFill="1" applyBorder="1" applyAlignment="1" applyProtection="1">
      <alignment horizontal="left" vertical="center" wrapText="1" indent="2"/>
      <protection locked="0"/>
    </xf>
    <xf numFmtId="44" fontId="23" fillId="21" borderId="30" xfId="68" applyNumberFormat="1" applyFont="1" applyFill="1" applyBorder="1" applyAlignment="1" applyProtection="1">
      <alignment horizontal="left" vertical="center" wrapText="1" indent="2"/>
      <protection locked="0"/>
    </xf>
    <xf numFmtId="44" fontId="23" fillId="21" borderId="33" xfId="68" applyNumberFormat="1" applyFont="1" applyFill="1" applyBorder="1" applyAlignment="1" applyProtection="1">
      <alignment horizontal="left" vertical="center" wrapText="1" indent="2"/>
      <protection locked="0"/>
    </xf>
    <xf numFmtId="44" fontId="23" fillId="23" borderId="21" xfId="68" applyNumberFormat="1" applyFont="1" applyFill="1" applyBorder="1" applyAlignment="1" applyProtection="1">
      <alignment horizontal="left" vertical="center" wrapText="1" indent="2"/>
    </xf>
    <xf numFmtId="44" fontId="23" fillId="23" borderId="10" xfId="68" applyNumberFormat="1" applyFont="1" applyFill="1" applyBorder="1" applyAlignment="1" applyProtection="1">
      <alignment horizontal="left" vertical="center" wrapText="1" indent="2"/>
    </xf>
    <xf numFmtId="44" fontId="22" fillId="23" borderId="10" xfId="68" applyNumberFormat="1" applyFont="1" applyFill="1" applyBorder="1" applyAlignment="1" applyProtection="1">
      <alignment horizontal="left" vertical="center" wrapText="1" indent="2"/>
    </xf>
    <xf numFmtId="44" fontId="22" fillId="0" borderId="10" xfId="68" applyNumberFormat="1" applyFont="1" applyFill="1" applyBorder="1" applyAlignment="1" applyProtection="1">
      <alignment horizontal="left" vertical="center" wrapText="1" indent="2"/>
    </xf>
    <xf numFmtId="44" fontId="22" fillId="22" borderId="59" xfId="68" applyNumberFormat="1" applyFont="1" applyFill="1" applyBorder="1" applyAlignment="1" applyProtection="1">
      <alignment horizontal="left" vertical="center" wrapText="1" indent="2"/>
    </xf>
    <xf numFmtId="44" fontId="22" fillId="22" borderId="60" xfId="68" applyNumberFormat="1" applyFont="1" applyFill="1" applyBorder="1" applyAlignment="1" applyProtection="1">
      <alignment horizontal="left" vertical="center" wrapText="1" indent="2"/>
    </xf>
    <xf numFmtId="44" fontId="23" fillId="23" borderId="15" xfId="68" applyNumberFormat="1" applyFont="1" applyFill="1" applyBorder="1" applyAlignment="1" applyProtection="1">
      <alignment horizontal="right" vertical="center" wrapText="1"/>
    </xf>
    <xf numFmtId="44" fontId="23" fillId="23" borderId="10" xfId="68" applyNumberFormat="1" applyFont="1" applyFill="1" applyBorder="1" applyAlignment="1" applyProtection="1">
      <alignment vertical="center" wrapText="1"/>
    </xf>
    <xf numFmtId="44" fontId="22" fillId="23" borderId="10" xfId="68" applyNumberFormat="1" applyFont="1" applyFill="1" applyBorder="1" applyAlignment="1" applyProtection="1">
      <alignment vertical="center" wrapText="1"/>
    </xf>
    <xf numFmtId="44" fontId="23" fillId="21" borderId="15" xfId="68" applyNumberFormat="1" applyFont="1" applyFill="1" applyBorder="1" applyAlignment="1" applyProtection="1">
      <alignment horizontal="right" vertical="center" wrapText="1"/>
      <protection locked="0"/>
    </xf>
    <xf numFmtId="44" fontId="23" fillId="21" borderId="10" xfId="68" applyNumberFormat="1" applyFont="1" applyFill="1" applyBorder="1" applyAlignment="1" applyProtection="1">
      <alignment vertical="center" wrapText="1"/>
      <protection locked="0"/>
    </xf>
    <xf numFmtId="44" fontId="22" fillId="18" borderId="10" xfId="68" applyNumberFormat="1" applyFont="1" applyFill="1" applyBorder="1" applyAlignment="1" applyProtection="1">
      <alignment vertical="center" wrapText="1"/>
    </xf>
    <xf numFmtId="44" fontId="23" fillId="21" borderId="12" xfId="68" applyNumberFormat="1" applyFont="1" applyFill="1" applyBorder="1" applyAlignment="1" applyProtection="1">
      <alignment horizontal="right" vertical="center" wrapText="1"/>
      <protection locked="0"/>
    </xf>
    <xf numFmtId="44" fontId="23" fillId="21" borderId="20" xfId="68" applyNumberFormat="1" applyFont="1" applyFill="1" applyBorder="1" applyAlignment="1" applyProtection="1">
      <alignment vertical="center" wrapText="1"/>
      <protection locked="0"/>
    </xf>
    <xf numFmtId="44" fontId="22" fillId="18" borderId="20" xfId="68" applyNumberFormat="1" applyFont="1" applyFill="1" applyBorder="1" applyAlignment="1" applyProtection="1">
      <alignment vertical="center" wrapText="1"/>
    </xf>
    <xf numFmtId="44" fontId="22" fillId="18" borderId="55" xfId="68" applyNumberFormat="1" applyFont="1" applyFill="1" applyBorder="1" applyAlignment="1" applyProtection="1">
      <alignment vertical="center" wrapText="1"/>
    </xf>
    <xf numFmtId="44" fontId="22" fillId="18" borderId="60" xfId="68" applyNumberFormat="1" applyFont="1" applyFill="1" applyBorder="1" applyAlignment="1" applyProtection="1">
      <alignment vertical="center" wrapText="1"/>
    </xf>
    <xf numFmtId="44" fontId="21" fillId="21" borderId="15" xfId="68" applyNumberFormat="1" applyFont="1" applyFill="1" applyBorder="1" applyAlignment="1" applyProtection="1">
      <alignment horizontal="right" vertical="center" wrapText="1"/>
      <protection locked="0"/>
    </xf>
    <xf numFmtId="44" fontId="21" fillId="21" borderId="10" xfId="68" applyNumberFormat="1" applyFont="1" applyFill="1" applyBorder="1" applyAlignment="1" applyProtection="1">
      <alignment horizontal="right" vertical="center" wrapText="1"/>
      <protection locked="0"/>
    </xf>
    <xf numFmtId="44" fontId="21" fillId="21" borderId="14" xfId="68" applyNumberFormat="1" applyFont="1" applyFill="1" applyBorder="1" applyAlignment="1" applyProtection="1">
      <alignment horizontal="right" vertical="center" wrapText="1"/>
      <protection locked="0"/>
    </xf>
    <xf numFmtId="44" fontId="23" fillId="27" borderId="10" xfId="57" applyNumberFormat="1" applyFont="1" applyFill="1" applyBorder="1" applyAlignment="1" applyProtection="1">
      <alignment vertical="top" wrapText="1"/>
    </xf>
    <xf numFmtId="44" fontId="21" fillId="0" borderId="16" xfId="68" applyNumberFormat="1" applyFont="1" applyFill="1" applyBorder="1" applyAlignment="1" applyProtection="1">
      <alignment horizontal="right" vertical="center" wrapText="1"/>
    </xf>
    <xf numFmtId="44" fontId="21" fillId="21" borderId="25" xfId="68" applyNumberFormat="1" applyFont="1" applyFill="1" applyBorder="1" applyAlignment="1" applyProtection="1">
      <alignment horizontal="right" vertical="center" wrapText="1"/>
      <protection locked="0"/>
    </xf>
    <xf numFmtId="44" fontId="21" fillId="21" borderId="33" xfId="68" applyNumberFormat="1" applyFont="1" applyFill="1" applyBorder="1" applyAlignment="1" applyProtection="1">
      <alignment horizontal="right" vertical="center" wrapText="1"/>
      <protection locked="0"/>
    </xf>
    <xf numFmtId="44" fontId="21" fillId="21" borderId="28" xfId="68" applyNumberFormat="1" applyFont="1" applyFill="1" applyBorder="1" applyAlignment="1" applyProtection="1">
      <alignment horizontal="right" vertical="center" wrapText="1"/>
      <protection locked="0"/>
    </xf>
    <xf numFmtId="44" fontId="23" fillId="27" borderId="33" xfId="57" applyNumberFormat="1" applyFont="1" applyFill="1" applyBorder="1" applyAlignment="1" applyProtection="1">
      <alignment vertical="top" wrapText="1"/>
    </xf>
    <xf numFmtId="44" fontId="21" fillId="0" borderId="24" xfId="68" applyNumberFormat="1" applyFont="1" applyFill="1" applyBorder="1" applyAlignment="1" applyProtection="1">
      <alignment horizontal="right" vertical="center" wrapText="1"/>
    </xf>
    <xf numFmtId="44" fontId="23" fillId="0" borderId="59" xfId="68" applyNumberFormat="1" applyFont="1" applyFill="1" applyBorder="1" applyAlignment="1" applyProtection="1">
      <alignment horizontal="right" vertical="center" wrapText="1"/>
    </xf>
    <xf numFmtId="44" fontId="23" fillId="0" borderId="60" xfId="68" applyNumberFormat="1" applyFont="1" applyFill="1" applyBorder="1" applyAlignment="1" applyProtection="1">
      <alignment horizontal="right" vertical="center" wrapText="1"/>
    </xf>
    <xf numFmtId="44" fontId="23" fillId="0" borderId="56" xfId="68" applyNumberFormat="1" applyFont="1" applyFill="1" applyBorder="1" applyAlignment="1" applyProtection="1">
      <alignment horizontal="right" vertical="center" wrapText="1"/>
    </xf>
    <xf numFmtId="44" fontId="23" fillId="27" borderId="60" xfId="57" applyNumberFormat="1" applyFont="1" applyFill="1" applyBorder="1" applyAlignment="1" applyProtection="1">
      <alignment vertical="top" wrapText="1"/>
    </xf>
    <xf numFmtId="44" fontId="23" fillId="0" borderId="61" xfId="68" applyNumberFormat="1" applyFont="1" applyFill="1" applyBorder="1" applyAlignment="1" applyProtection="1">
      <alignment horizontal="right" vertical="center" wrapText="1"/>
    </xf>
    <xf numFmtId="44" fontId="23" fillId="0" borderId="21" xfId="68" applyNumberFormat="1" applyFont="1" applyBorder="1" applyAlignment="1" applyProtection="1">
      <alignment horizontal="right" vertical="center" wrapText="1"/>
    </xf>
    <xf numFmtId="44" fontId="23" fillId="0" borderId="10" xfId="68" applyNumberFormat="1" applyFont="1" applyBorder="1" applyAlignment="1" applyProtection="1">
      <alignment horizontal="right" vertical="center" wrapText="1"/>
    </xf>
    <xf numFmtId="44" fontId="22" fillId="0" borderId="16" xfId="68" applyNumberFormat="1" applyFont="1" applyBorder="1" applyAlignment="1" applyProtection="1">
      <alignment horizontal="right" vertical="center" wrapText="1"/>
    </xf>
    <xf numFmtId="44" fontId="23" fillId="27" borderId="10" xfId="68" applyNumberFormat="1" applyFont="1" applyFill="1" applyBorder="1" applyAlignment="1" applyProtection="1">
      <alignment horizontal="right" vertical="center" wrapText="1"/>
    </xf>
    <xf numFmtId="44" fontId="23" fillId="0" borderId="30" xfId="68" applyNumberFormat="1" applyFont="1" applyBorder="1" applyAlignment="1" applyProtection="1">
      <alignment horizontal="right" vertical="center" wrapText="1"/>
    </xf>
    <xf numFmtId="44" fontId="23" fillId="0" borderId="33" xfId="68" applyNumberFormat="1" applyFont="1" applyBorder="1" applyAlignment="1" applyProtection="1">
      <alignment horizontal="right" vertical="center" wrapText="1"/>
    </xf>
    <xf numFmtId="44" fontId="22" fillId="0" borderId="24" xfId="68" applyNumberFormat="1" applyFont="1" applyBorder="1" applyAlignment="1" applyProtection="1">
      <alignment horizontal="right" vertical="center" wrapText="1"/>
    </xf>
    <xf numFmtId="44" fontId="22" fillId="0" borderId="55" xfId="68" applyNumberFormat="1" applyFont="1" applyBorder="1" applyAlignment="1" applyProtection="1">
      <alignment horizontal="right" vertical="center" wrapText="1"/>
    </xf>
    <xf numFmtId="44" fontId="22" fillId="0" borderId="60" xfId="68" applyNumberFormat="1" applyFont="1" applyBorder="1" applyAlignment="1" applyProtection="1">
      <alignment horizontal="right" vertical="center" wrapText="1"/>
    </xf>
    <xf numFmtId="44" fontId="22" fillId="0" borderId="61" xfId="68" applyNumberFormat="1" applyFont="1" applyBorder="1" applyAlignment="1" applyProtection="1">
      <alignment horizontal="right" vertical="center" wrapText="1"/>
    </xf>
    <xf numFmtId="44" fontId="23" fillId="0" borderId="55" xfId="68" applyNumberFormat="1" applyFont="1" applyBorder="1" applyAlignment="1" applyProtection="1">
      <alignment horizontal="right" vertical="center" wrapText="1"/>
    </xf>
    <xf numFmtId="44" fontId="23" fillId="0" borderId="60" xfId="68" applyNumberFormat="1" applyFont="1" applyBorder="1" applyAlignment="1" applyProtection="1">
      <alignment horizontal="right" vertical="center" wrapText="1"/>
    </xf>
    <xf numFmtId="44" fontId="23" fillId="0" borderId="24" xfId="68" applyNumberFormat="1" applyFont="1" applyFill="1" applyBorder="1" applyAlignment="1" applyProtection="1">
      <alignment horizontal="right" vertical="center" wrapText="1"/>
    </xf>
    <xf numFmtId="44" fontId="22" fillId="27" borderId="60" xfId="68" applyNumberFormat="1" applyFont="1" applyFill="1" applyBorder="1" applyAlignment="1" applyProtection="1">
      <alignment horizontal="right" vertical="center" wrapText="1"/>
    </xf>
    <xf numFmtId="44" fontId="22" fillId="0" borderId="61" xfId="68" applyNumberFormat="1" applyFont="1" applyFill="1" applyBorder="1" applyAlignment="1" applyProtection="1">
      <alignment horizontal="right" vertical="center" wrapText="1"/>
    </xf>
    <xf numFmtId="44" fontId="23" fillId="0" borderId="20" xfId="68" applyNumberFormat="1" applyFont="1" applyBorder="1" applyAlignment="1" applyProtection="1">
      <alignment horizontal="right" vertical="center" wrapText="1"/>
    </xf>
    <xf numFmtId="44" fontId="23" fillId="0" borderId="23" xfId="68" applyNumberFormat="1" applyFont="1" applyFill="1" applyBorder="1" applyAlignment="1" applyProtection="1">
      <alignment horizontal="right" vertical="center" wrapText="1"/>
    </xf>
    <xf numFmtId="44" fontId="23" fillId="0" borderId="10" xfId="68" applyNumberFormat="1" applyFont="1" applyFill="1" applyBorder="1" applyAlignment="1" applyProtection="1">
      <alignment horizontal="right" vertical="center" wrapText="1"/>
    </xf>
    <xf numFmtId="44" fontId="23" fillId="0" borderId="33" xfId="68" applyNumberFormat="1" applyFont="1" applyFill="1" applyBorder="1" applyAlignment="1" applyProtection="1">
      <alignment horizontal="right" vertical="center" wrapText="1"/>
    </xf>
    <xf numFmtId="44" fontId="23" fillId="0" borderId="10" xfId="57" applyNumberFormat="1" applyFont="1" applyFill="1" applyBorder="1" applyAlignment="1" applyProtection="1">
      <alignment horizontal="right" vertical="center" wrapText="1"/>
    </xf>
    <xf numFmtId="44" fontId="23" fillId="0" borderId="33" xfId="57" applyNumberFormat="1" applyFont="1" applyFill="1" applyBorder="1" applyAlignment="1" applyProtection="1">
      <alignment horizontal="right" vertical="center" wrapText="1"/>
    </xf>
    <xf numFmtId="44" fontId="22" fillId="0" borderId="10" xfId="68" applyNumberFormat="1" applyFont="1" applyFill="1" applyBorder="1" applyAlignment="1" applyProtection="1">
      <alignment horizontal="right" vertical="center" wrapText="1"/>
    </xf>
    <xf numFmtId="44" fontId="22" fillId="0" borderId="33" xfId="68" applyNumberFormat="1" applyFont="1" applyFill="1" applyBorder="1" applyAlignment="1" applyProtection="1">
      <alignment horizontal="right" vertical="center" wrapText="1"/>
    </xf>
    <xf numFmtId="44" fontId="22" fillId="0" borderId="60" xfId="68" applyNumberFormat="1" applyFont="1" applyFill="1" applyBorder="1" applyAlignment="1" applyProtection="1">
      <alignment horizontal="right" vertical="center" wrapText="1"/>
    </xf>
    <xf numFmtId="9" fontId="32" fillId="0" borderId="0" xfId="0" applyNumberFormat="1" applyFont="1" applyFill="1" applyBorder="1"/>
    <xf numFmtId="10" fontId="21" fillId="22" borderId="10" xfId="54" applyNumberFormat="1" applyFont="1" applyFill="1" applyBorder="1" applyAlignment="1" applyProtection="1">
      <alignment horizontal="right" vertical="center" wrapText="1"/>
      <protection locked="0"/>
    </xf>
    <xf numFmtId="10" fontId="21" fillId="21" borderId="10" xfId="54" applyNumberFormat="1" applyFont="1" applyFill="1" applyBorder="1" applyAlignment="1" applyProtection="1">
      <alignment horizontal="right" vertical="center" wrapText="1"/>
      <protection locked="0"/>
    </xf>
    <xf numFmtId="10" fontId="21" fillId="21" borderId="16" xfId="54" applyNumberFormat="1" applyFont="1" applyFill="1" applyBorder="1" applyAlignment="1" applyProtection="1">
      <alignment horizontal="right" vertical="center" wrapText="1"/>
      <protection locked="0"/>
    </xf>
    <xf numFmtId="169" fontId="32" fillId="0" borderId="0" xfId="0" applyNumberFormat="1" applyFont="1" applyFill="1" applyBorder="1"/>
    <xf numFmtId="10" fontId="23" fillId="0" borderId="10" xfId="54" applyNumberFormat="1" applyFont="1" applyBorder="1" applyAlignment="1" applyProtection="1">
      <alignment horizontal="center" vertical="center" wrapText="1"/>
    </xf>
    <xf numFmtId="2" fontId="23" fillId="21" borderId="10" xfId="1" applyNumberFormat="1" applyFont="1" applyFill="1" applyBorder="1" applyAlignment="1" applyProtection="1">
      <alignment horizontal="right" vertical="center" wrapText="1"/>
      <protection locked="0"/>
    </xf>
    <xf numFmtId="2" fontId="23" fillId="21" borderId="33" xfId="1" applyNumberFormat="1" applyFont="1" applyFill="1" applyBorder="1" applyAlignment="1" applyProtection="1">
      <alignment horizontal="right" vertical="center" wrapText="1"/>
      <protection locked="0"/>
    </xf>
    <xf numFmtId="170" fontId="23" fillId="21" borderId="10" xfId="1" applyNumberFormat="1" applyFont="1" applyFill="1" applyBorder="1" applyAlignment="1" applyProtection="1">
      <alignment horizontal="right" vertical="center" wrapText="1"/>
      <protection locked="0"/>
    </xf>
    <xf numFmtId="170" fontId="23" fillId="21" borderId="33" xfId="1" applyNumberFormat="1" applyFont="1" applyFill="1" applyBorder="1" applyAlignment="1" applyProtection="1">
      <alignment horizontal="right" vertical="center" wrapText="1"/>
      <protection locked="0"/>
    </xf>
    <xf numFmtId="49" fontId="23" fillId="21" borderId="10" xfId="57" applyNumberFormat="1" applyFont="1" applyFill="1" applyBorder="1" applyAlignment="1" applyProtection="1">
      <alignment horizontal="left" vertical="top" wrapText="1"/>
      <protection locked="0"/>
    </xf>
    <xf numFmtId="49" fontId="23" fillId="21" borderId="16" xfId="57" applyNumberFormat="1" applyFont="1" applyFill="1" applyBorder="1" applyAlignment="1" applyProtection="1">
      <alignment horizontal="left" vertical="top" wrapText="1"/>
      <protection locked="0"/>
    </xf>
    <xf numFmtId="49" fontId="23" fillId="21" borderId="20" xfId="57" applyNumberFormat="1" applyFont="1" applyFill="1" applyBorder="1" applyAlignment="1" applyProtection="1">
      <alignment horizontal="left" vertical="top" wrapText="1"/>
      <protection locked="0"/>
    </xf>
    <xf numFmtId="49" fontId="23" fillId="21" borderId="23" xfId="57" applyNumberFormat="1" applyFont="1" applyFill="1" applyBorder="1" applyAlignment="1" applyProtection="1">
      <alignment horizontal="left" vertical="top" wrapText="1"/>
      <protection locked="0"/>
    </xf>
    <xf numFmtId="49" fontId="23" fillId="21" borderId="33" xfId="57" applyNumberFormat="1" applyFont="1" applyFill="1" applyBorder="1" applyAlignment="1" applyProtection="1">
      <alignment horizontal="left" vertical="top" wrapText="1"/>
      <protection locked="0"/>
    </xf>
    <xf numFmtId="49" fontId="23" fillId="21" borderId="24" xfId="57" applyNumberFormat="1" applyFont="1" applyFill="1" applyBorder="1" applyAlignment="1" applyProtection="1">
      <alignment horizontal="left" vertical="top" wrapText="1"/>
      <protection locked="0"/>
    </xf>
    <xf numFmtId="0" fontId="46" fillId="29" borderId="75" xfId="0" applyFont="1" applyFill="1" applyBorder="1" applyAlignment="1" applyProtection="1">
      <alignment horizontal="center" vertical="center" wrapText="1"/>
    </xf>
    <xf numFmtId="0" fontId="23" fillId="0" borderId="12" xfId="57" applyFont="1" applyBorder="1" applyAlignment="1">
      <alignment horizontal="left" vertical="top"/>
    </xf>
    <xf numFmtId="0" fontId="23" fillId="0" borderId="20" xfId="57" applyFont="1" applyBorder="1" applyAlignment="1">
      <alignment horizontal="left" vertical="top"/>
    </xf>
    <xf numFmtId="0" fontId="23" fillId="0" borderId="23" xfId="57" applyFont="1" applyBorder="1" applyAlignment="1">
      <alignment horizontal="left" vertical="top"/>
    </xf>
    <xf numFmtId="0" fontId="32" fillId="0" borderId="36" xfId="0" applyFont="1" applyBorder="1" applyAlignment="1">
      <alignment horizontal="center"/>
    </xf>
    <xf numFmtId="0" fontId="32" fillId="0" borderId="42" xfId="0" applyFont="1" applyBorder="1" applyAlignment="1">
      <alignment horizontal="center"/>
    </xf>
    <xf numFmtId="0" fontId="32" fillId="0" borderId="43" xfId="0" applyFont="1" applyBorder="1" applyAlignment="1">
      <alignment horizontal="center"/>
    </xf>
    <xf numFmtId="0" fontId="32" fillId="0" borderId="38" xfId="0" applyFont="1" applyBorder="1" applyAlignment="1">
      <alignment horizontal="center"/>
    </xf>
    <xf numFmtId="0" fontId="32" fillId="0" borderId="66" xfId="0" applyFont="1" applyBorder="1" applyAlignment="1">
      <alignment horizontal="center"/>
    </xf>
    <xf numFmtId="0" fontId="23" fillId="0" borderId="15" xfId="57" applyFont="1" applyBorder="1" applyAlignment="1">
      <alignment horizontal="left" vertical="top"/>
    </xf>
    <xf numFmtId="0" fontId="23" fillId="0" borderId="10" xfId="57" applyFont="1" applyBorder="1" applyAlignment="1">
      <alignment horizontal="left" vertical="top"/>
    </xf>
    <xf numFmtId="0" fontId="23" fillId="0" borderId="16" xfId="57" applyFont="1" applyBorder="1" applyAlignment="1">
      <alignment horizontal="left" vertical="top"/>
    </xf>
    <xf numFmtId="0" fontId="27" fillId="0" borderId="14" xfId="52" applyFont="1" applyFill="1" applyBorder="1" applyAlignment="1" applyProtection="1">
      <alignment vertical="center" wrapText="1"/>
    </xf>
    <xf numFmtId="0" fontId="27" fillId="0" borderId="31" xfId="52" applyFont="1" applyFill="1" applyBorder="1" applyAlignment="1" applyProtection="1">
      <alignment vertical="center"/>
    </xf>
    <xf numFmtId="0" fontId="27" fillId="0" borderId="37" xfId="52" applyFont="1" applyFill="1" applyBorder="1" applyAlignment="1" applyProtection="1">
      <alignment vertical="center"/>
    </xf>
    <xf numFmtId="0" fontId="0" fillId="23" borderId="38" xfId="0" applyFont="1" applyFill="1" applyBorder="1" applyAlignment="1" applyProtection="1">
      <alignment horizontal="left" vertical="top" wrapText="1"/>
    </xf>
    <xf numFmtId="0" fontId="0" fillId="23" borderId="44" xfId="0" applyFont="1" applyFill="1" applyBorder="1" applyAlignment="1" applyProtection="1">
      <alignment horizontal="left" vertical="top" wrapText="1"/>
    </xf>
    <xf numFmtId="0" fontId="0" fillId="23" borderId="50" xfId="0" applyFont="1" applyFill="1" applyBorder="1" applyAlignment="1" applyProtection="1">
      <alignment horizontal="left" vertical="top" wrapText="1"/>
    </xf>
    <xf numFmtId="0" fontId="0" fillId="23" borderId="47" xfId="0" applyFont="1" applyFill="1" applyBorder="1" applyAlignment="1" applyProtection="1">
      <alignment horizontal="left" vertical="top" wrapText="1"/>
    </xf>
    <xf numFmtId="0" fontId="0" fillId="23" borderId="48" xfId="0" applyFont="1" applyFill="1" applyBorder="1" applyAlignment="1" applyProtection="1">
      <alignment horizontal="left" vertical="top" wrapText="1"/>
    </xf>
    <xf numFmtId="0" fontId="0" fillId="23" borderId="49" xfId="0" applyFont="1" applyFill="1" applyBorder="1" applyAlignment="1" applyProtection="1">
      <alignment horizontal="left" vertical="top" wrapText="1"/>
    </xf>
    <xf numFmtId="49" fontId="27" fillId="21" borderId="14" xfId="57" applyNumberFormat="1" applyFont="1" applyFill="1" applyBorder="1" applyAlignment="1" applyProtection="1">
      <alignment horizontal="left" vertical="top" wrapText="1"/>
      <protection locked="0"/>
    </xf>
    <xf numFmtId="49" fontId="27" fillId="21" borderId="31" xfId="57" applyNumberFormat="1" applyFont="1" applyFill="1" applyBorder="1" applyAlignment="1" applyProtection="1">
      <alignment horizontal="left" vertical="top" wrapText="1"/>
      <protection locked="0"/>
    </xf>
    <xf numFmtId="0" fontId="27" fillId="21" borderId="17" xfId="57" applyFont="1" applyFill="1" applyBorder="1" applyAlignment="1" applyProtection="1">
      <alignment horizontal="left" vertical="center" wrapText="1"/>
      <protection locked="0"/>
    </xf>
    <xf numFmtId="0" fontId="27" fillId="21" borderId="43" xfId="57" applyFont="1" applyFill="1" applyBorder="1" applyAlignment="1" applyProtection="1">
      <alignment horizontal="left" vertical="center" wrapText="1"/>
      <protection locked="0"/>
    </xf>
    <xf numFmtId="0" fontId="27" fillId="0" borderId="10" xfId="57" applyNumberFormat="1" applyFont="1" applyBorder="1" applyAlignment="1" applyProtection="1">
      <alignment horizontal="left" vertical="top" wrapText="1"/>
    </xf>
    <xf numFmtId="0" fontId="27" fillId="0" borderId="34" xfId="52" applyFont="1" applyBorder="1" applyAlignment="1" applyProtection="1">
      <alignment horizontal="left" vertical="center"/>
    </xf>
    <xf numFmtId="0" fontId="27" fillId="0" borderId="21" xfId="52" applyFont="1" applyBorder="1" applyAlignment="1" applyProtection="1">
      <alignment horizontal="left" vertical="center"/>
    </xf>
    <xf numFmtId="0" fontId="33" fillId="19" borderId="18" xfId="52" applyFont="1" applyFill="1" applyBorder="1" applyAlignment="1" applyProtection="1">
      <alignment horizontal="center" vertical="center"/>
    </xf>
    <xf numFmtId="0" fontId="33" fillId="19" borderId="11" xfId="52" applyFont="1" applyFill="1" applyBorder="1" applyAlignment="1" applyProtection="1">
      <alignment horizontal="center" vertical="center"/>
    </xf>
    <xf numFmtId="0" fontId="38" fillId="23" borderId="18" xfId="0" applyFont="1" applyFill="1" applyBorder="1" applyAlignment="1" applyProtection="1">
      <alignment horizontal="left" vertical="center"/>
    </xf>
    <xf numFmtId="0" fontId="38" fillId="23" borderId="11" xfId="0" applyFont="1" applyFill="1" applyBorder="1" applyAlignment="1" applyProtection="1">
      <alignment horizontal="left" vertical="center"/>
    </xf>
    <xf numFmtId="0" fontId="38" fillId="23" borderId="15" xfId="0" applyFont="1" applyFill="1" applyBorder="1" applyAlignment="1" applyProtection="1">
      <alignment horizontal="left" vertical="center"/>
    </xf>
    <xf numFmtId="0" fontId="38" fillId="23" borderId="10" xfId="0" applyFont="1" applyFill="1" applyBorder="1" applyAlignment="1" applyProtection="1">
      <alignment horizontal="left" vertical="center"/>
    </xf>
    <xf numFmtId="0" fontId="38" fillId="23" borderId="12" xfId="0" applyFont="1" applyFill="1" applyBorder="1" applyAlignment="1" applyProtection="1">
      <alignment horizontal="left" vertical="center"/>
    </xf>
    <xf numFmtId="0" fontId="38" fillId="23" borderId="20" xfId="0" applyFont="1" applyFill="1" applyBorder="1" applyAlignment="1" applyProtection="1">
      <alignment horizontal="left" vertical="center"/>
    </xf>
    <xf numFmtId="49" fontId="27" fillId="21" borderId="37" xfId="57" applyNumberFormat="1" applyFont="1" applyFill="1" applyBorder="1" applyAlignment="1" applyProtection="1">
      <alignment horizontal="left" vertical="top" wrapText="1"/>
      <protection locked="0"/>
    </xf>
    <xf numFmtId="49" fontId="27" fillId="21" borderId="28" xfId="57" applyNumberFormat="1" applyFont="1" applyFill="1" applyBorder="1" applyAlignment="1" applyProtection="1">
      <alignment horizontal="left" vertical="top" wrapText="1"/>
      <protection locked="0"/>
    </xf>
    <xf numFmtId="49" fontId="27" fillId="21" borderId="29" xfId="57" applyNumberFormat="1" applyFont="1" applyFill="1" applyBorder="1" applyAlignment="1" applyProtection="1">
      <alignment horizontal="left" vertical="top" wrapText="1"/>
      <protection locked="0"/>
    </xf>
    <xf numFmtId="0" fontId="27" fillId="0" borderId="22" xfId="52" applyFont="1" applyBorder="1" applyAlignment="1" applyProtection="1">
      <alignment horizontal="left" vertical="center" wrapText="1"/>
    </xf>
    <xf numFmtId="0" fontId="27" fillId="0" borderId="27" xfId="52" applyFont="1" applyBorder="1" applyAlignment="1" applyProtection="1">
      <alignment horizontal="left" vertical="center" wrapText="1"/>
    </xf>
    <xf numFmtId="0" fontId="43" fillId="22" borderId="0" xfId="0" applyFont="1" applyFill="1" applyAlignment="1" applyProtection="1">
      <alignment horizontal="left" vertical="center"/>
    </xf>
    <xf numFmtId="0" fontId="27" fillId="20" borderId="14" xfId="57" applyFont="1" applyFill="1" applyBorder="1" applyAlignment="1" applyProtection="1">
      <alignment horizontal="left" vertical="center" wrapText="1"/>
      <protection locked="0"/>
    </xf>
    <xf numFmtId="0" fontId="27" fillId="20" borderId="31" xfId="57" applyFont="1" applyFill="1" applyBorder="1" applyAlignment="1" applyProtection="1">
      <alignment horizontal="left" vertical="center" wrapText="1"/>
      <protection locked="0"/>
    </xf>
    <xf numFmtId="0" fontId="27" fillId="20" borderId="37" xfId="57" applyFont="1" applyFill="1" applyBorder="1" applyAlignment="1" applyProtection="1">
      <alignment horizontal="left" vertical="center" wrapText="1"/>
      <protection locked="0"/>
    </xf>
    <xf numFmtId="0" fontId="27" fillId="20" borderId="13" xfId="57" applyFont="1" applyFill="1" applyBorder="1" applyAlignment="1" applyProtection="1">
      <alignment horizontal="left" vertical="center" wrapText="1"/>
      <protection locked="0"/>
    </xf>
    <xf numFmtId="0" fontId="27" fillId="20" borderId="45" xfId="57" applyFont="1" applyFill="1" applyBorder="1" applyAlignment="1" applyProtection="1">
      <alignment horizontal="left" vertical="center" wrapText="1"/>
      <protection locked="0"/>
    </xf>
    <xf numFmtId="0" fontId="27" fillId="20" borderId="39" xfId="57" applyFont="1" applyFill="1" applyBorder="1" applyAlignment="1" applyProtection="1">
      <alignment horizontal="left" vertical="center" wrapText="1"/>
      <protection locked="0"/>
    </xf>
    <xf numFmtId="0" fontId="33" fillId="17" borderId="17" xfId="57" applyFont="1" applyFill="1" applyBorder="1" applyAlignment="1" applyProtection="1">
      <alignment horizontal="center" vertical="center"/>
    </xf>
    <xf numFmtId="0" fontId="33" fillId="17" borderId="42" xfId="57" applyFont="1" applyFill="1" applyBorder="1" applyAlignment="1" applyProtection="1">
      <alignment horizontal="center" vertical="center"/>
    </xf>
    <xf numFmtId="0" fontId="33" fillId="17" borderId="43" xfId="57" applyFont="1" applyFill="1" applyBorder="1" applyAlignment="1" applyProtection="1">
      <alignment horizontal="center" vertical="center"/>
    </xf>
    <xf numFmtId="0" fontId="27" fillId="0" borderId="36" xfId="52" applyFont="1" applyBorder="1" applyAlignment="1" applyProtection="1">
      <alignment horizontal="left" vertical="center" wrapText="1"/>
    </xf>
    <xf numFmtId="0" fontId="27" fillId="0" borderId="40" xfId="52" applyFont="1" applyBorder="1" applyAlignment="1" applyProtection="1">
      <alignment horizontal="left" vertical="center" wrapText="1"/>
    </xf>
    <xf numFmtId="0" fontId="27" fillId="0" borderId="34" xfId="52" applyFont="1" applyBorder="1" applyAlignment="1" applyProtection="1">
      <alignment horizontal="left" vertical="center" wrapText="1"/>
    </xf>
    <xf numFmtId="0" fontId="27" fillId="0" borderId="21" xfId="52" applyFont="1" applyBorder="1" applyAlignment="1" applyProtection="1">
      <alignment horizontal="left" vertical="center" wrapText="1"/>
    </xf>
    <xf numFmtId="0" fontId="27" fillId="0" borderId="34" xfId="52" applyFont="1" applyFill="1" applyBorder="1" applyAlignment="1" applyProtection="1">
      <alignment horizontal="left" vertical="center" wrapText="1"/>
    </xf>
    <xf numFmtId="0" fontId="27" fillId="0" borderId="21" xfId="52" applyFont="1" applyFill="1" applyBorder="1" applyAlignment="1" applyProtection="1">
      <alignment horizontal="left" vertical="center" wrapText="1"/>
    </xf>
    <xf numFmtId="0" fontId="47" fillId="23" borderId="53" xfId="0" applyFont="1" applyFill="1" applyBorder="1" applyAlignment="1" applyProtection="1">
      <alignment horizontal="left" vertical="center" wrapText="1"/>
    </xf>
    <xf numFmtId="0" fontId="47" fillId="23" borderId="54" xfId="0" applyFont="1" applyFill="1" applyBorder="1" applyAlignment="1" applyProtection="1">
      <alignment horizontal="left" vertical="center" wrapText="1"/>
    </xf>
    <xf numFmtId="0" fontId="47" fillId="23" borderId="57" xfId="0" applyFont="1" applyFill="1" applyBorder="1" applyAlignment="1" applyProtection="1">
      <alignment horizontal="left" vertical="center" wrapText="1"/>
    </xf>
    <xf numFmtId="0" fontId="22" fillId="19" borderId="56" xfId="57" applyFont="1" applyFill="1" applyBorder="1" applyAlignment="1" applyProtection="1">
      <alignment horizontal="center" vertical="center" wrapText="1"/>
    </xf>
    <xf numFmtId="0" fontId="22" fillId="19" borderId="57" xfId="57" applyFont="1" applyFill="1" applyBorder="1" applyAlignment="1" applyProtection="1">
      <alignment horizontal="center" vertical="center" wrapText="1"/>
    </xf>
    <xf numFmtId="0" fontId="22" fillId="19" borderId="56" xfId="57" applyFont="1" applyFill="1" applyBorder="1" applyAlignment="1" applyProtection="1">
      <alignment horizontal="center" vertical="center"/>
    </xf>
    <xf numFmtId="0" fontId="22" fillId="19" borderId="55" xfId="57" applyFont="1" applyFill="1" applyBorder="1" applyAlignment="1" applyProtection="1">
      <alignment horizontal="center" vertical="center"/>
    </xf>
    <xf numFmtId="0" fontId="23" fillId="0" borderId="65" xfId="52" applyFont="1" applyBorder="1" applyAlignment="1" applyProtection="1">
      <alignment horizontal="left" vertical="top" wrapText="1"/>
    </xf>
    <xf numFmtId="0" fontId="23" fillId="0" borderId="64" xfId="52" applyFont="1" applyBorder="1" applyAlignment="1" applyProtection="1">
      <alignment horizontal="left" vertical="top" wrapText="1"/>
    </xf>
    <xf numFmtId="0" fontId="23" fillId="0" borderId="15" xfId="52" applyFont="1" applyBorder="1" applyAlignment="1" applyProtection="1">
      <alignment horizontal="left" vertical="top" wrapText="1"/>
    </xf>
    <xf numFmtId="0" fontId="23" fillId="0" borderId="10" xfId="52" applyFont="1" applyBorder="1" applyAlignment="1" applyProtection="1">
      <alignment horizontal="left" vertical="top" wrapText="1"/>
    </xf>
    <xf numFmtId="0" fontId="22" fillId="0" borderId="14" xfId="57" applyNumberFormat="1" applyFont="1" applyBorder="1" applyAlignment="1" applyProtection="1">
      <alignment horizontal="left" vertical="top" wrapText="1"/>
    </xf>
    <xf numFmtId="0" fontId="22" fillId="0" borderId="21" xfId="57" applyNumberFormat="1" applyFont="1" applyBorder="1" applyAlignment="1" applyProtection="1">
      <alignment horizontal="left" vertical="top" wrapText="1"/>
    </xf>
    <xf numFmtId="0" fontId="23" fillId="0" borderId="12" xfId="52" applyFont="1" applyBorder="1" applyAlignment="1" applyProtection="1">
      <alignment horizontal="left" vertical="top" wrapText="1"/>
    </xf>
    <xf numFmtId="0" fontId="23" fillId="0" borderId="20" xfId="52" applyFont="1" applyBorder="1" applyAlignment="1" applyProtection="1">
      <alignment horizontal="left" vertical="top" wrapText="1"/>
    </xf>
    <xf numFmtId="0" fontId="23" fillId="0" borderId="25" xfId="52" applyFont="1" applyBorder="1" applyAlignment="1" applyProtection="1">
      <alignment vertical="top" wrapText="1"/>
    </xf>
    <xf numFmtId="0" fontId="23" fillId="0" borderId="33" xfId="52" applyFont="1" applyBorder="1" applyAlignment="1" applyProtection="1">
      <alignment vertical="top" wrapText="1"/>
    </xf>
    <xf numFmtId="0" fontId="39" fillId="17" borderId="18" xfId="52" applyFont="1" applyFill="1" applyBorder="1" applyAlignment="1" applyProtection="1">
      <alignment horizontal="left" vertical="center" wrapText="1"/>
    </xf>
    <xf numFmtId="0" fontId="39" fillId="17" borderId="11" xfId="52" applyFont="1" applyFill="1" applyBorder="1" applyAlignment="1" applyProtection="1">
      <alignment horizontal="left" vertical="center" wrapText="1"/>
    </xf>
    <xf numFmtId="0" fontId="22" fillId="0" borderId="59" xfId="52" applyFont="1" applyBorder="1" applyAlignment="1" applyProtection="1">
      <alignment vertical="center" wrapText="1"/>
    </xf>
    <xf numFmtId="0" fontId="22" fillId="0" borderId="60" xfId="52" applyFont="1" applyBorder="1" applyAlignment="1" applyProtection="1">
      <alignment vertical="center" wrapText="1"/>
    </xf>
    <xf numFmtId="0" fontId="22" fillId="17" borderId="11" xfId="57" applyFont="1" applyFill="1" applyBorder="1" applyAlignment="1" applyProtection="1">
      <alignment horizontal="center" vertical="center" wrapText="1"/>
    </xf>
    <xf numFmtId="44" fontId="23" fillId="0" borderId="10" xfId="68" applyFont="1" applyBorder="1" applyAlignment="1" applyProtection="1">
      <alignment horizontal="center" vertical="center"/>
    </xf>
    <xf numFmtId="44" fontId="23" fillId="0" borderId="20" xfId="68" applyFont="1" applyBorder="1" applyAlignment="1" applyProtection="1">
      <alignment horizontal="center" vertical="center"/>
    </xf>
    <xf numFmtId="2" fontId="23" fillId="0" borderId="10" xfId="57" applyNumberFormat="1" applyFont="1" applyFill="1" applyBorder="1" applyAlignment="1" applyProtection="1">
      <alignment horizontal="center" vertical="center"/>
    </xf>
    <xf numFmtId="167" fontId="22" fillId="0" borderId="60" xfId="54" applyNumberFormat="1" applyFont="1" applyBorder="1" applyAlignment="1" applyProtection="1">
      <alignment horizontal="center" vertical="center"/>
    </xf>
    <xf numFmtId="0" fontId="23" fillId="0" borderId="33" xfId="57" applyFont="1" applyBorder="1" applyAlignment="1" applyProtection="1">
      <alignment horizontal="left" vertical="center" wrapText="1"/>
    </xf>
    <xf numFmtId="0" fontId="23" fillId="0" borderId="28" xfId="57" applyFont="1" applyBorder="1" applyAlignment="1" applyProtection="1">
      <alignment horizontal="left" vertical="center" wrapText="1"/>
    </xf>
    <xf numFmtId="0" fontId="23" fillId="0" borderId="10" xfId="57" applyFont="1" applyBorder="1" applyAlignment="1" applyProtection="1">
      <alignment horizontal="left" vertical="center"/>
    </xf>
    <xf numFmtId="0" fontId="23" fillId="0" borderId="14" xfId="57" applyFont="1" applyBorder="1" applyAlignment="1" applyProtection="1">
      <alignment horizontal="left" vertical="center"/>
    </xf>
    <xf numFmtId="3" fontId="22" fillId="19" borderId="17" xfId="52" applyNumberFormat="1" applyFont="1" applyFill="1" applyBorder="1" applyAlignment="1" applyProtection="1">
      <alignment horizontal="center" vertical="center" wrapText="1"/>
    </xf>
    <xf numFmtId="3" fontId="22" fillId="19" borderId="40" xfId="52" applyNumberFormat="1" applyFont="1" applyFill="1" applyBorder="1" applyAlignment="1" applyProtection="1">
      <alignment horizontal="center" vertical="center" wrapText="1"/>
    </xf>
    <xf numFmtId="0" fontId="39" fillId="22" borderId="56" xfId="57" applyNumberFormat="1" applyFont="1" applyFill="1" applyBorder="1" applyAlignment="1" applyProtection="1">
      <alignment horizontal="center" vertical="center"/>
    </xf>
    <xf numFmtId="0" fontId="39" fillId="22" borderId="54" xfId="57" applyNumberFormat="1" applyFont="1" applyFill="1" applyBorder="1" applyAlignment="1" applyProtection="1">
      <alignment horizontal="center" vertical="center"/>
    </xf>
    <xf numFmtId="0" fontId="39" fillId="22" borderId="57" xfId="57" applyNumberFormat="1" applyFont="1" applyFill="1" applyBorder="1" applyAlignment="1" applyProtection="1">
      <alignment horizontal="center" vertical="center"/>
    </xf>
    <xf numFmtId="0" fontId="22" fillId="23" borderId="0" xfId="52" applyFont="1" applyFill="1" applyBorder="1" applyAlignment="1" applyProtection="1">
      <alignment horizontal="center" vertical="top" wrapText="1"/>
    </xf>
    <xf numFmtId="0" fontId="22" fillId="0" borderId="53" xfId="52" applyFont="1" applyBorder="1" applyAlignment="1" applyProtection="1">
      <alignment horizontal="left" vertical="center" wrapText="1"/>
    </xf>
    <xf numFmtId="0" fontId="22" fillId="0" borderId="54" xfId="52" applyFont="1" applyBorder="1" applyAlignment="1" applyProtection="1">
      <alignment horizontal="left" vertical="center" wrapText="1"/>
    </xf>
    <xf numFmtId="0" fontId="22" fillId="17" borderId="59" xfId="52" applyFont="1" applyFill="1" applyBorder="1" applyAlignment="1" applyProtection="1">
      <alignment horizontal="center" vertical="center" wrapText="1"/>
    </xf>
    <xf numFmtId="0" fontId="22" fillId="17" borderId="61" xfId="52" applyFont="1" applyFill="1" applyBorder="1" applyAlignment="1" applyProtection="1">
      <alignment horizontal="center" vertical="center" wrapText="1"/>
    </xf>
    <xf numFmtId="44" fontId="23" fillId="0" borderId="18" xfId="68" applyFont="1" applyFill="1" applyBorder="1" applyAlignment="1" applyProtection="1">
      <alignment horizontal="center" vertical="center"/>
    </xf>
    <xf numFmtId="44" fontId="23" fillId="0" borderId="19" xfId="68" applyFont="1" applyFill="1" applyBorder="1" applyAlignment="1" applyProtection="1">
      <alignment horizontal="center" vertical="center"/>
    </xf>
    <xf numFmtId="44" fontId="23" fillId="0" borderId="15" xfId="68" applyFont="1" applyFill="1" applyBorder="1" applyAlignment="1" applyProtection="1">
      <alignment horizontal="center" vertical="center"/>
    </xf>
    <xf numFmtId="44" fontId="23" fillId="0" borderId="16" xfId="68" applyFont="1" applyFill="1" applyBorder="1" applyAlignment="1" applyProtection="1">
      <alignment horizontal="center" vertical="center"/>
    </xf>
    <xf numFmtId="44" fontId="23" fillId="0" borderId="12" xfId="68" applyFont="1" applyFill="1" applyBorder="1" applyAlignment="1" applyProtection="1">
      <alignment horizontal="center" vertical="center"/>
    </xf>
    <xf numFmtId="44" fontId="23" fillId="0" borderId="23" xfId="68" applyFont="1" applyFill="1" applyBorder="1" applyAlignment="1" applyProtection="1">
      <alignment horizontal="center" vertical="center"/>
    </xf>
    <xf numFmtId="44" fontId="23" fillId="0" borderId="59" xfId="68" applyFont="1" applyFill="1" applyBorder="1" applyAlignment="1" applyProtection="1">
      <alignment horizontal="center" vertical="center"/>
    </xf>
    <xf numFmtId="44" fontId="23" fillId="0" borderId="61" xfId="68" applyFont="1" applyFill="1" applyBorder="1" applyAlignment="1" applyProtection="1">
      <alignment horizontal="center" vertical="center"/>
    </xf>
    <xf numFmtId="44" fontId="23" fillId="21" borderId="70" xfId="68" applyFont="1" applyFill="1" applyBorder="1" applyAlignment="1" applyProtection="1">
      <alignment horizontal="center" vertical="center"/>
      <protection locked="0"/>
    </xf>
    <xf numFmtId="44" fontId="23" fillId="21" borderId="72" xfId="68" applyFont="1" applyFill="1" applyBorder="1" applyAlignment="1" applyProtection="1">
      <alignment horizontal="center" vertical="center"/>
      <protection locked="0"/>
    </xf>
    <xf numFmtId="44" fontId="22" fillId="0" borderId="59" xfId="68" applyFont="1" applyFill="1" applyBorder="1" applyAlignment="1" applyProtection="1">
      <alignment horizontal="center" vertical="center"/>
    </xf>
    <xf numFmtId="44" fontId="22" fillId="0" borderId="61" xfId="68" applyFont="1" applyFill="1" applyBorder="1" applyAlignment="1" applyProtection="1">
      <alignment horizontal="center" vertical="center"/>
    </xf>
    <xf numFmtId="0" fontId="39" fillId="19" borderId="53" xfId="57" applyFont="1" applyFill="1" applyBorder="1" applyAlignment="1" applyProtection="1">
      <alignment horizontal="left" vertical="center"/>
    </xf>
    <xf numFmtId="0" fontId="39" fillId="19" borderId="54" xfId="57" applyFont="1" applyFill="1" applyBorder="1" applyAlignment="1" applyProtection="1">
      <alignment horizontal="left" vertical="center"/>
    </xf>
    <xf numFmtId="0" fontId="22" fillId="19" borderId="54" xfId="57" applyFont="1" applyFill="1" applyBorder="1" applyAlignment="1" applyProtection="1">
      <alignment horizontal="center" vertical="center"/>
    </xf>
    <xf numFmtId="44" fontId="23" fillId="0" borderId="60" xfId="68" applyFont="1" applyFill="1" applyBorder="1" applyAlignment="1" applyProtection="1">
      <alignment horizontal="center" vertical="center"/>
    </xf>
    <xf numFmtId="44" fontId="23" fillId="0" borderId="33" xfId="68" applyFont="1" applyFill="1" applyBorder="1" applyAlignment="1" applyProtection="1">
      <alignment horizontal="center" vertical="center"/>
    </xf>
    <xf numFmtId="44" fontId="23" fillId="0" borderId="10" xfId="68" applyFont="1" applyFill="1" applyBorder="1" applyAlignment="1" applyProtection="1">
      <alignment horizontal="center" vertical="center"/>
    </xf>
    <xf numFmtId="44" fontId="23" fillId="0" borderId="14" xfId="68" applyFont="1" applyBorder="1" applyAlignment="1" applyProtection="1">
      <alignment horizontal="left" vertical="center"/>
    </xf>
    <xf numFmtId="44" fontId="23" fillId="0" borderId="21" xfId="68" applyFont="1" applyBorder="1" applyAlignment="1" applyProtection="1">
      <alignment horizontal="left" vertical="center"/>
    </xf>
    <xf numFmtId="2" fontId="23" fillId="0" borderId="60" xfId="57" applyNumberFormat="1" applyFont="1" applyFill="1" applyBorder="1" applyAlignment="1" applyProtection="1">
      <alignment horizontal="center" vertical="center"/>
    </xf>
    <xf numFmtId="0" fontId="39" fillId="19" borderId="36" xfId="52" applyFont="1" applyFill="1" applyBorder="1" applyAlignment="1" applyProtection="1">
      <alignment horizontal="left" vertical="center" wrapText="1"/>
    </xf>
    <xf numFmtId="0" fontId="39" fillId="19" borderId="42" xfId="52" applyFont="1" applyFill="1" applyBorder="1" applyAlignment="1" applyProtection="1">
      <alignment horizontal="left" vertical="center" wrapText="1"/>
    </xf>
    <xf numFmtId="0" fontId="39" fillId="19" borderId="40" xfId="52" applyFont="1" applyFill="1" applyBorder="1" applyAlignment="1" applyProtection="1">
      <alignment horizontal="left" vertical="center" wrapText="1"/>
    </xf>
    <xf numFmtId="44" fontId="23" fillId="0" borderId="14" xfId="68" applyFont="1" applyFill="1" applyBorder="1" applyAlignment="1" applyProtection="1">
      <alignment horizontal="left" vertical="center"/>
    </xf>
    <xf numFmtId="44" fontId="23" fillId="0" borderId="21" xfId="68" applyFont="1" applyFill="1" applyBorder="1" applyAlignment="1" applyProtection="1">
      <alignment horizontal="left" vertical="center"/>
    </xf>
    <xf numFmtId="2" fontId="23" fillId="0" borderId="59" xfId="57" applyNumberFormat="1" applyFont="1" applyFill="1" applyBorder="1" applyAlignment="1" applyProtection="1">
      <alignment horizontal="center" vertical="center"/>
    </xf>
    <xf numFmtId="0" fontId="22" fillId="0" borderId="53" xfId="52" applyFont="1" applyFill="1" applyBorder="1" applyAlignment="1" applyProtection="1">
      <alignment horizontal="left" vertical="center" wrapText="1"/>
    </xf>
    <xf numFmtId="0" fontId="22" fillId="0" borderId="54" xfId="52" applyFont="1" applyFill="1" applyBorder="1" applyAlignment="1" applyProtection="1">
      <alignment horizontal="left" vertical="center" wrapText="1"/>
    </xf>
    <xf numFmtId="2" fontId="23" fillId="0" borderId="15" xfId="57" applyNumberFormat="1" applyFont="1" applyFill="1" applyBorder="1" applyAlignment="1" applyProtection="1">
      <alignment horizontal="center" vertical="center"/>
    </xf>
    <xf numFmtId="0" fontId="22" fillId="19" borderId="10" xfId="57" applyFont="1" applyFill="1" applyBorder="1" applyAlignment="1" applyProtection="1">
      <alignment horizontal="center" vertical="center" wrapText="1"/>
    </xf>
    <xf numFmtId="0" fontId="39" fillId="17" borderId="38" xfId="52" applyFont="1" applyFill="1" applyBorder="1" applyAlignment="1" applyProtection="1">
      <alignment horizontal="left" vertical="center" wrapText="1"/>
    </xf>
    <xf numFmtId="0" fontId="39" fillId="17" borderId="35" xfId="52" applyFont="1" applyFill="1" applyBorder="1" applyAlignment="1" applyProtection="1">
      <alignment horizontal="left" vertical="center" wrapText="1"/>
    </xf>
    <xf numFmtId="0" fontId="39" fillId="17" borderId="44" xfId="52" applyFont="1" applyFill="1" applyBorder="1" applyAlignment="1" applyProtection="1">
      <alignment horizontal="left" vertical="center" wrapText="1"/>
    </xf>
    <xf numFmtId="0" fontId="39" fillId="17" borderId="0" xfId="52" applyFont="1" applyFill="1" applyBorder="1" applyAlignment="1" applyProtection="1">
      <alignment horizontal="left" vertical="center" wrapText="1"/>
    </xf>
    <xf numFmtId="2" fontId="23" fillId="0" borderId="25" xfId="57" applyNumberFormat="1" applyFont="1" applyFill="1" applyBorder="1" applyAlignment="1" applyProtection="1">
      <alignment horizontal="center" vertical="center"/>
    </xf>
    <xf numFmtId="2" fontId="23" fillId="0" borderId="33" xfId="57" applyNumberFormat="1" applyFont="1" applyFill="1" applyBorder="1" applyAlignment="1" applyProtection="1">
      <alignment horizontal="center" vertical="center"/>
    </xf>
    <xf numFmtId="0" fontId="23" fillId="0" borderId="15" xfId="52" applyFont="1" applyFill="1" applyBorder="1" applyAlignment="1" applyProtection="1">
      <alignment horizontal="left" vertical="top" wrapText="1"/>
    </xf>
    <xf numFmtId="0" fontId="23" fillId="0" borderId="10" xfId="52" applyFont="1" applyFill="1" applyBorder="1" applyAlignment="1" applyProtection="1">
      <alignment horizontal="left" vertical="top" wrapText="1"/>
    </xf>
    <xf numFmtId="0" fontId="23" fillId="0" borderId="25" xfId="52" applyFont="1" applyFill="1" applyBorder="1" applyAlignment="1" applyProtection="1">
      <alignment horizontal="left" vertical="top" wrapText="1"/>
    </xf>
    <xf numFmtId="0" fontId="23" fillId="0" borderId="33" xfId="52" applyFont="1" applyFill="1" applyBorder="1" applyAlignment="1" applyProtection="1">
      <alignment horizontal="left" vertical="top" wrapText="1"/>
    </xf>
    <xf numFmtId="10" fontId="23" fillId="0" borderId="14" xfId="68" applyNumberFormat="1" applyFont="1" applyBorder="1" applyAlignment="1" applyProtection="1">
      <alignment horizontal="center" vertical="center"/>
    </xf>
    <xf numFmtId="10" fontId="23" fillId="0" borderId="37" xfId="68" applyNumberFormat="1" applyFont="1" applyBorder="1" applyAlignment="1" applyProtection="1">
      <alignment horizontal="center" vertical="center"/>
    </xf>
    <xf numFmtId="2" fontId="23" fillId="0" borderId="24" xfId="57" applyNumberFormat="1" applyFont="1" applyFill="1" applyBorder="1" applyAlignment="1" applyProtection="1">
      <alignment horizontal="center" vertical="center"/>
    </xf>
    <xf numFmtId="44" fontId="23" fillId="23" borderId="10" xfId="68" applyFont="1" applyFill="1" applyBorder="1" applyAlignment="1" applyProtection="1">
      <alignment horizontal="center" vertical="center"/>
    </xf>
    <xf numFmtId="44" fontId="23" fillId="23" borderId="14" xfId="68" applyFont="1" applyFill="1" applyBorder="1" applyAlignment="1" applyProtection="1">
      <alignment horizontal="center" vertical="center"/>
    </xf>
    <xf numFmtId="44" fontId="23" fillId="0" borderId="14" xfId="68" applyFont="1" applyFill="1" applyBorder="1" applyAlignment="1" applyProtection="1">
      <alignment horizontal="center" vertical="center"/>
    </xf>
    <xf numFmtId="44" fontId="23" fillId="0" borderId="56" xfId="68" applyFont="1" applyFill="1" applyBorder="1" applyAlignment="1" applyProtection="1">
      <alignment horizontal="center" vertical="center"/>
    </xf>
    <xf numFmtId="44" fontId="23" fillId="23" borderId="33" xfId="68" applyFont="1" applyFill="1" applyBorder="1" applyAlignment="1" applyProtection="1">
      <alignment horizontal="center" vertical="center"/>
    </xf>
    <xf numFmtId="44" fontId="23" fillId="23" borderId="28" xfId="68" applyFont="1" applyFill="1" applyBorder="1" applyAlignment="1" applyProtection="1">
      <alignment horizontal="center" vertical="center"/>
    </xf>
    <xf numFmtId="44" fontId="23" fillId="0" borderId="60" xfId="68" applyFont="1" applyBorder="1" applyAlignment="1" applyProtection="1">
      <alignment horizontal="center" vertical="center"/>
    </xf>
    <xf numFmtId="44" fontId="23" fillId="0" borderId="61" xfId="68" applyFont="1" applyBorder="1" applyAlignment="1" applyProtection="1">
      <alignment horizontal="center" vertical="center"/>
    </xf>
    <xf numFmtId="0" fontId="22" fillId="17" borderId="11" xfId="57" applyFont="1" applyFill="1" applyBorder="1" applyAlignment="1" applyProtection="1">
      <alignment horizontal="center" vertical="center"/>
    </xf>
    <xf numFmtId="0" fontId="22" fillId="17" borderId="19" xfId="57" applyFont="1" applyFill="1" applyBorder="1" applyAlignment="1" applyProtection="1">
      <alignment horizontal="center" vertical="center"/>
    </xf>
    <xf numFmtId="44" fontId="23" fillId="0" borderId="16" xfId="68" applyFont="1" applyBorder="1" applyAlignment="1" applyProtection="1">
      <alignment horizontal="center" vertical="center"/>
    </xf>
    <xf numFmtId="44" fontId="23" fillId="0" borderId="23" xfId="68" applyFont="1" applyBorder="1" applyAlignment="1" applyProtection="1">
      <alignment horizontal="center" vertical="center"/>
    </xf>
    <xf numFmtId="167" fontId="22" fillId="0" borderId="61" xfId="54" applyNumberFormat="1" applyFont="1" applyBorder="1" applyAlignment="1" applyProtection="1">
      <alignment horizontal="center" vertical="center"/>
    </xf>
    <xf numFmtId="0" fontId="22" fillId="23" borderId="44" xfId="52" applyFont="1" applyFill="1" applyBorder="1" applyAlignment="1" applyProtection="1">
      <alignment horizontal="left" vertical="top" wrapText="1"/>
    </xf>
    <xf numFmtId="0" fontId="22" fillId="23" borderId="0" xfId="52" applyFont="1" applyFill="1" applyBorder="1" applyAlignment="1" applyProtection="1">
      <alignment horizontal="left" vertical="top" wrapText="1"/>
    </xf>
    <xf numFmtId="2" fontId="23" fillId="0" borderId="16" xfId="57" applyNumberFormat="1" applyFont="1" applyFill="1" applyBorder="1" applyAlignment="1" applyProtection="1">
      <alignment horizontal="center" vertical="center"/>
    </xf>
    <xf numFmtId="0" fontId="22" fillId="17" borderId="18" xfId="52" applyFont="1" applyFill="1" applyBorder="1" applyAlignment="1" applyProtection="1">
      <alignment horizontal="center" vertical="center" wrapText="1"/>
    </xf>
    <xf numFmtId="0" fontId="22" fillId="17" borderId="11" xfId="52" applyFont="1" applyFill="1" applyBorder="1" applyAlignment="1" applyProtection="1">
      <alignment horizontal="center" vertical="center" wrapText="1"/>
    </xf>
    <xf numFmtId="0" fontId="22" fillId="17" borderId="19" xfId="52" applyFont="1" applyFill="1" applyBorder="1" applyAlignment="1" applyProtection="1">
      <alignment horizontal="center" vertical="center" wrapText="1"/>
    </xf>
    <xf numFmtId="0" fontId="22" fillId="19" borderId="15" xfId="57" applyFont="1" applyFill="1" applyBorder="1" applyAlignment="1" applyProtection="1">
      <alignment horizontal="center" vertical="center" wrapText="1"/>
    </xf>
    <xf numFmtId="0" fontId="22" fillId="19" borderId="16" xfId="57" applyFont="1" applyFill="1" applyBorder="1" applyAlignment="1" applyProtection="1">
      <alignment horizontal="center" vertical="center" wrapText="1"/>
    </xf>
    <xf numFmtId="10" fontId="23" fillId="0" borderId="56" xfId="54" applyNumberFormat="1" applyFont="1" applyFill="1" applyBorder="1" applyAlignment="1" applyProtection="1">
      <alignment horizontal="center" vertical="center" wrapText="1"/>
    </xf>
    <xf numFmtId="10" fontId="23" fillId="0" borderId="57" xfId="54" applyNumberFormat="1" applyFont="1" applyFill="1" applyBorder="1" applyAlignment="1" applyProtection="1">
      <alignment horizontal="center" vertical="center" wrapText="1"/>
    </xf>
    <xf numFmtId="44" fontId="22" fillId="0" borderId="73" xfId="68" applyFont="1" applyFill="1" applyBorder="1" applyAlignment="1" applyProtection="1">
      <alignment horizontal="center" vertical="center"/>
    </xf>
    <xf numFmtId="44" fontId="22" fillId="0" borderId="32" xfId="68" applyFont="1" applyFill="1" applyBorder="1" applyAlignment="1" applyProtection="1">
      <alignment horizontal="center" vertical="center"/>
    </xf>
    <xf numFmtId="2" fontId="23" fillId="19" borderId="56" xfId="68" applyNumberFormat="1" applyFont="1" applyFill="1" applyBorder="1" applyAlignment="1" applyProtection="1">
      <alignment horizontal="center" vertical="center"/>
    </xf>
    <xf numFmtId="2" fontId="23" fillId="19" borderId="55" xfId="68" applyNumberFormat="1" applyFont="1" applyFill="1" applyBorder="1" applyAlignment="1" applyProtection="1">
      <alignment horizontal="center" vertical="center"/>
    </xf>
    <xf numFmtId="44" fontId="23" fillId="0" borderId="10" xfId="68" applyFont="1" applyBorder="1" applyAlignment="1" applyProtection="1">
      <alignment horizontal="left" vertical="center"/>
    </xf>
    <xf numFmtId="2" fontId="22" fillId="0" borderId="60" xfId="57" applyNumberFormat="1" applyFont="1" applyFill="1" applyBorder="1" applyAlignment="1" applyProtection="1">
      <alignment horizontal="center" vertical="center"/>
    </xf>
    <xf numFmtId="2" fontId="22" fillId="0" borderId="61" xfId="57" applyNumberFormat="1" applyFont="1" applyFill="1" applyBorder="1" applyAlignment="1" applyProtection="1">
      <alignment horizontal="center" vertical="center"/>
    </xf>
    <xf numFmtId="3" fontId="22" fillId="19" borderId="43" xfId="52" applyNumberFormat="1" applyFont="1" applyFill="1" applyBorder="1" applyAlignment="1" applyProtection="1">
      <alignment horizontal="center" vertical="center" wrapText="1"/>
    </xf>
    <xf numFmtId="10" fontId="23" fillId="0" borderId="14" xfId="54" applyNumberFormat="1" applyFont="1" applyFill="1" applyBorder="1" applyAlignment="1" applyProtection="1">
      <alignment horizontal="center" vertical="center"/>
    </xf>
    <xf numFmtId="10" fontId="23" fillId="0" borderId="37" xfId="54" applyNumberFormat="1" applyFont="1" applyFill="1" applyBorder="1" applyAlignment="1" applyProtection="1">
      <alignment horizontal="center" vertical="center"/>
    </xf>
    <xf numFmtId="0" fontId="22" fillId="0" borderId="53" xfId="52" applyFont="1" applyBorder="1" applyAlignment="1" applyProtection="1">
      <alignment horizontal="left" vertical="top" wrapText="1"/>
    </xf>
    <xf numFmtId="0" fontId="22" fillId="0" borderId="54" xfId="52" applyFont="1" applyBorder="1" applyAlignment="1" applyProtection="1">
      <alignment horizontal="left" vertical="top" wrapText="1"/>
    </xf>
    <xf numFmtId="0" fontId="22" fillId="0" borderId="55" xfId="52" applyFont="1" applyBorder="1" applyAlignment="1" applyProtection="1">
      <alignment horizontal="left" vertical="top" wrapText="1"/>
    </xf>
    <xf numFmtId="44" fontId="23" fillId="0" borderId="73" xfId="68" applyFont="1" applyBorder="1" applyAlignment="1" applyProtection="1">
      <alignment horizontal="center" vertical="center" wrapText="1"/>
    </xf>
    <xf numFmtId="44" fontId="23" fillId="0" borderId="32" xfId="68" applyFont="1" applyBorder="1" applyAlignment="1" applyProtection="1">
      <alignment horizontal="center" vertical="center" wrapText="1"/>
    </xf>
    <xf numFmtId="2" fontId="22" fillId="19" borderId="56" xfId="68" applyNumberFormat="1" applyFont="1" applyFill="1" applyBorder="1" applyAlignment="1" applyProtection="1">
      <alignment horizontal="center" vertical="top" wrapText="1"/>
    </xf>
    <xf numFmtId="2" fontId="22" fillId="19" borderId="55" xfId="68" applyNumberFormat="1" applyFont="1" applyFill="1" applyBorder="1" applyAlignment="1" applyProtection="1">
      <alignment horizontal="center" vertical="top" wrapText="1"/>
    </xf>
    <xf numFmtId="44" fontId="23" fillId="0" borderId="20" xfId="68" applyFont="1" applyBorder="1" applyAlignment="1" applyProtection="1">
      <alignment horizontal="left" vertical="center"/>
    </xf>
    <xf numFmtId="10" fontId="23" fillId="0" borderId="20" xfId="68" applyNumberFormat="1" applyFont="1" applyBorder="1" applyAlignment="1" applyProtection="1">
      <alignment horizontal="center" vertical="center"/>
    </xf>
    <xf numFmtId="10" fontId="23" fillId="0" borderId="23" xfId="68" applyNumberFormat="1" applyFont="1" applyBorder="1" applyAlignment="1" applyProtection="1">
      <alignment horizontal="center" vertical="center"/>
    </xf>
    <xf numFmtId="10" fontId="23" fillId="0" borderId="10" xfId="68" applyNumberFormat="1" applyFont="1" applyBorder="1" applyAlignment="1" applyProtection="1">
      <alignment horizontal="center" vertical="center"/>
    </xf>
    <xf numFmtId="10" fontId="23" fillId="0" borderId="16" xfId="68" applyNumberFormat="1" applyFont="1" applyBorder="1" applyAlignment="1" applyProtection="1">
      <alignment horizontal="center" vertical="center"/>
    </xf>
    <xf numFmtId="0" fontId="22" fillId="0" borderId="44" xfId="57" applyFont="1" applyBorder="1" applyAlignment="1" applyProtection="1">
      <alignment horizontal="left" vertical="center" wrapText="1"/>
    </xf>
    <xf numFmtId="0" fontId="22" fillId="0" borderId="0" xfId="57" applyFont="1" applyBorder="1" applyAlignment="1" applyProtection="1">
      <alignment horizontal="left" vertical="center" wrapText="1"/>
    </xf>
    <xf numFmtId="0" fontId="22" fillId="0" borderId="32" xfId="57" applyFont="1" applyBorder="1" applyAlignment="1" applyProtection="1">
      <alignment horizontal="left" vertical="center" wrapText="1"/>
    </xf>
    <xf numFmtId="9" fontId="23" fillId="0" borderId="28" xfId="57" applyNumberFormat="1" applyFont="1" applyBorder="1" applyAlignment="1" applyProtection="1">
      <alignment horizontal="center" vertical="center"/>
    </xf>
    <xf numFmtId="9" fontId="23" fillId="0" borderId="29" xfId="57" applyNumberFormat="1" applyFont="1" applyBorder="1" applyAlignment="1" applyProtection="1">
      <alignment horizontal="center" vertical="center"/>
    </xf>
    <xf numFmtId="9" fontId="23" fillId="0" borderId="30" xfId="57" applyNumberFormat="1" applyFont="1" applyBorder="1" applyAlignment="1" applyProtection="1">
      <alignment horizontal="center" vertical="center"/>
    </xf>
    <xf numFmtId="9" fontId="23" fillId="0" borderId="13" xfId="57" applyNumberFormat="1" applyFont="1" applyBorder="1" applyAlignment="1" applyProtection="1">
      <alignment horizontal="center" vertical="center"/>
    </xf>
    <xf numFmtId="9" fontId="23" fillId="0" borderId="45" xfId="57" applyNumberFormat="1" applyFont="1" applyBorder="1" applyAlignment="1" applyProtection="1">
      <alignment horizontal="center" vertical="center"/>
    </xf>
    <xf numFmtId="9" fontId="23" fillId="0" borderId="27" xfId="57" applyNumberFormat="1" applyFont="1" applyBorder="1" applyAlignment="1" applyProtection="1">
      <alignment horizontal="center" vertical="center"/>
    </xf>
    <xf numFmtId="44" fontId="27" fillId="0" borderId="14" xfId="68" applyFont="1" applyBorder="1" applyAlignment="1" applyProtection="1">
      <alignment horizontal="center" vertical="center"/>
    </xf>
    <xf numFmtId="44" fontId="27" fillId="0" borderId="31" xfId="68" applyFont="1" applyBorder="1" applyAlignment="1" applyProtection="1">
      <alignment horizontal="center" vertical="center"/>
    </xf>
    <xf numFmtId="44" fontId="27" fillId="0" borderId="37" xfId="68" applyFont="1" applyBorder="1" applyAlignment="1" applyProtection="1">
      <alignment horizontal="center" vertical="center"/>
    </xf>
    <xf numFmtId="0" fontId="33" fillId="22" borderId="10" xfId="57" applyFont="1" applyFill="1" applyBorder="1" applyAlignment="1" applyProtection="1">
      <alignment horizontal="left" vertical="top" wrapText="1"/>
    </xf>
    <xf numFmtId="10" fontId="27" fillId="0" borderId="14" xfId="54" applyNumberFormat="1" applyFont="1" applyBorder="1" applyAlignment="1" applyProtection="1">
      <alignment horizontal="center" vertical="center"/>
    </xf>
    <xf numFmtId="10" fontId="27" fillId="0" borderId="21" xfId="54" applyNumberFormat="1" applyFont="1" applyBorder="1" applyAlignment="1" applyProtection="1">
      <alignment horizontal="center" vertical="center"/>
    </xf>
    <xf numFmtId="44" fontId="27" fillId="0" borderId="13" xfId="68" applyFont="1" applyBorder="1" applyAlignment="1" applyProtection="1">
      <alignment horizontal="center" vertical="center"/>
    </xf>
    <xf numFmtId="44" fontId="27" fillId="0" borderId="45" xfId="68" applyFont="1" applyBorder="1" applyAlignment="1" applyProtection="1">
      <alignment horizontal="center" vertical="center"/>
    </xf>
    <xf numFmtId="44" fontId="27" fillId="0" borderId="39" xfId="68" applyFont="1" applyBorder="1" applyAlignment="1" applyProtection="1">
      <alignment horizontal="center" vertical="center"/>
    </xf>
    <xf numFmtId="0" fontId="22" fillId="22" borderId="59" xfId="57" applyFont="1" applyFill="1" applyBorder="1" applyAlignment="1" applyProtection="1">
      <alignment horizontal="left" vertical="center"/>
    </xf>
    <xf numFmtId="0" fontId="22" fillId="22" borderId="60" xfId="57" applyFont="1" applyFill="1" applyBorder="1" applyAlignment="1" applyProtection="1">
      <alignment horizontal="left" vertical="center"/>
    </xf>
    <xf numFmtId="10" fontId="27" fillId="0" borderId="56" xfId="54" applyNumberFormat="1" applyFont="1" applyBorder="1" applyAlignment="1" applyProtection="1">
      <alignment horizontal="center" vertical="center"/>
    </xf>
    <xf numFmtId="10" fontId="27" fillId="0" borderId="55" xfId="54" applyNumberFormat="1" applyFont="1" applyBorder="1" applyAlignment="1" applyProtection="1">
      <alignment horizontal="center" vertical="center"/>
    </xf>
    <xf numFmtId="44" fontId="27" fillId="0" borderId="56" xfId="68" applyFont="1" applyFill="1" applyBorder="1" applyAlignment="1" applyProtection="1">
      <alignment horizontal="center" vertical="center"/>
    </xf>
    <xf numFmtId="44" fontId="27" fillId="0" borderId="54" xfId="68" applyFont="1" applyFill="1" applyBorder="1" applyAlignment="1" applyProtection="1">
      <alignment horizontal="center" vertical="center"/>
    </xf>
    <xf numFmtId="44" fontId="27" fillId="0" borderId="57" xfId="68" applyFont="1" applyFill="1" applyBorder="1" applyAlignment="1" applyProtection="1">
      <alignment horizontal="center" vertical="center"/>
    </xf>
    <xf numFmtId="0" fontId="39" fillId="19" borderId="38" xfId="57" applyFont="1" applyFill="1" applyBorder="1" applyAlignment="1" applyProtection="1">
      <alignment horizontal="left" vertical="center" wrapText="1"/>
    </xf>
    <xf numFmtId="0" fontId="39" fillId="19" borderId="35" xfId="57" applyFont="1" applyFill="1" applyBorder="1" applyAlignment="1" applyProtection="1">
      <alignment horizontal="left" vertical="center" wrapText="1"/>
    </xf>
    <xf numFmtId="0" fontId="39" fillId="19" borderId="66" xfId="57" applyFont="1" applyFill="1" applyBorder="1" applyAlignment="1" applyProtection="1">
      <alignment horizontal="left" vertical="center" wrapText="1"/>
    </xf>
    <xf numFmtId="0" fontId="39" fillId="19" borderId="44" xfId="57" applyFont="1" applyFill="1" applyBorder="1" applyAlignment="1" applyProtection="1">
      <alignment horizontal="left" vertical="center" wrapText="1"/>
    </xf>
    <xf numFmtId="0" fontId="39" fillId="19" borderId="0" xfId="57" applyFont="1" applyFill="1" applyBorder="1" applyAlignment="1" applyProtection="1">
      <alignment horizontal="left" vertical="center" wrapText="1"/>
    </xf>
    <xf numFmtId="0" fontId="39" fillId="19" borderId="26" xfId="57" applyFont="1" applyFill="1" applyBorder="1" applyAlignment="1" applyProtection="1">
      <alignment horizontal="left" vertical="center" wrapText="1"/>
    </xf>
    <xf numFmtId="0" fontId="33" fillId="22" borderId="14" xfId="57" applyFont="1" applyFill="1" applyBorder="1" applyAlignment="1" applyProtection="1">
      <alignment horizontal="center" vertical="center"/>
    </xf>
    <xf numFmtId="0" fontId="33" fillId="22" borderId="31" xfId="57" applyFont="1" applyFill="1" applyBorder="1" applyAlignment="1" applyProtection="1">
      <alignment horizontal="center" vertical="center"/>
    </xf>
    <xf numFmtId="0" fontId="33" fillId="22" borderId="21" xfId="57" applyFont="1" applyFill="1" applyBorder="1" applyAlignment="1" applyProtection="1">
      <alignment horizontal="center" vertical="center"/>
    </xf>
    <xf numFmtId="0" fontId="39" fillId="19" borderId="36" xfId="57" applyFont="1" applyFill="1" applyBorder="1" applyAlignment="1" applyProtection="1">
      <alignment horizontal="center" vertical="center" wrapText="1"/>
    </xf>
    <xf numFmtId="0" fontId="39" fillId="19" borderId="42" xfId="57" applyFont="1" applyFill="1" applyBorder="1" applyAlignment="1" applyProtection="1">
      <alignment horizontal="center" vertical="center" wrapText="1"/>
    </xf>
    <xf numFmtId="0" fontId="39" fillId="19" borderId="43" xfId="57" applyFont="1" applyFill="1" applyBorder="1" applyAlignment="1" applyProtection="1">
      <alignment horizontal="center" vertical="center" wrapText="1"/>
    </xf>
    <xf numFmtId="44" fontId="47" fillId="22" borderId="22" xfId="0" applyNumberFormat="1" applyFont="1" applyFill="1" applyBorder="1" applyAlignment="1" applyProtection="1">
      <alignment horizontal="center" vertical="center" wrapText="1"/>
    </xf>
    <xf numFmtId="44" fontId="47" fillId="22" borderId="45" xfId="0" applyNumberFormat="1" applyFont="1" applyFill="1" applyBorder="1" applyAlignment="1" applyProtection="1">
      <alignment horizontal="center" vertical="center" wrapText="1"/>
    </xf>
    <xf numFmtId="44" fontId="47" fillId="22" borderId="39" xfId="0" applyNumberFormat="1" applyFont="1" applyFill="1" applyBorder="1" applyAlignment="1" applyProtection="1">
      <alignment horizontal="center" vertical="center" wrapText="1"/>
    </xf>
    <xf numFmtId="167" fontId="47" fillId="22" borderId="22" xfId="0" applyNumberFormat="1" applyFont="1" applyFill="1" applyBorder="1" applyAlignment="1" applyProtection="1">
      <alignment horizontal="center" vertical="center" wrapText="1"/>
    </xf>
    <xf numFmtId="167" fontId="47" fillId="22" borderId="45" xfId="0" applyNumberFormat="1" applyFont="1" applyFill="1" applyBorder="1" applyAlignment="1" applyProtection="1">
      <alignment horizontal="center" vertical="center" wrapText="1"/>
    </xf>
    <xf numFmtId="167" fontId="47" fillId="22" borderId="39" xfId="0" applyNumberFormat="1" applyFont="1" applyFill="1" applyBorder="1" applyAlignment="1" applyProtection="1">
      <alignment horizontal="center" vertical="center" wrapText="1"/>
    </xf>
    <xf numFmtId="44" fontId="23" fillId="0" borderId="64" xfId="68" applyFont="1" applyFill="1" applyBorder="1" applyAlignment="1" applyProtection="1">
      <alignment horizontal="center" vertical="center"/>
    </xf>
    <xf numFmtId="44" fontId="23" fillId="0" borderId="62" xfId="68" applyFont="1" applyFill="1" applyBorder="1" applyAlignment="1" applyProtection="1">
      <alignment horizontal="center" vertical="center"/>
    </xf>
    <xf numFmtId="0" fontId="39" fillId="19" borderId="58" xfId="57" applyFont="1" applyFill="1" applyBorder="1" applyAlignment="1" applyProtection="1">
      <alignment horizontal="left" vertical="center" wrapText="1"/>
    </xf>
    <xf numFmtId="0" fontId="39" fillId="19" borderId="32" xfId="57" applyFont="1" applyFill="1" applyBorder="1" applyAlignment="1" applyProtection="1">
      <alignment horizontal="left" vertical="center" wrapText="1"/>
    </xf>
    <xf numFmtId="0" fontId="22" fillId="19" borderId="46" xfId="57" applyFont="1" applyFill="1" applyBorder="1" applyAlignment="1" applyProtection="1">
      <alignment horizontal="center" vertical="center"/>
    </xf>
    <xf numFmtId="0" fontId="22" fillId="19" borderId="58" xfId="57" applyFont="1" applyFill="1" applyBorder="1" applyAlignment="1" applyProtection="1">
      <alignment horizontal="center" vertical="center"/>
    </xf>
    <xf numFmtId="0" fontId="22" fillId="19" borderId="62" xfId="57" applyFont="1" applyFill="1" applyBorder="1" applyAlignment="1" applyProtection="1">
      <alignment horizontal="center" vertical="center"/>
    </xf>
    <xf numFmtId="0" fontId="22" fillId="19" borderId="63" xfId="57" applyFont="1" applyFill="1" applyBorder="1" applyAlignment="1" applyProtection="1">
      <alignment horizontal="center" vertical="center"/>
    </xf>
    <xf numFmtId="0" fontId="22" fillId="19" borderId="35" xfId="57" applyFont="1" applyFill="1" applyBorder="1" applyAlignment="1" applyProtection="1">
      <alignment horizontal="center" vertical="center"/>
    </xf>
    <xf numFmtId="0" fontId="22" fillId="19" borderId="66" xfId="57" applyFont="1" applyFill="1" applyBorder="1" applyAlignment="1" applyProtection="1">
      <alignment horizontal="center" vertical="center"/>
    </xf>
    <xf numFmtId="0" fontId="22" fillId="19" borderId="68" xfId="57" applyFont="1" applyFill="1" applyBorder="1" applyAlignment="1" applyProtection="1">
      <alignment horizontal="center" vertical="center"/>
    </xf>
    <xf numFmtId="0" fontId="22" fillId="19" borderId="69" xfId="57" applyFont="1" applyFill="1" applyBorder="1" applyAlignment="1" applyProtection="1">
      <alignment horizontal="center" vertical="center"/>
    </xf>
    <xf numFmtId="44" fontId="23" fillId="0" borderId="73" xfId="68" applyFont="1" applyFill="1" applyBorder="1" applyAlignment="1" applyProtection="1">
      <alignment horizontal="center" vertical="center"/>
    </xf>
    <xf numFmtId="44" fontId="23" fillId="0" borderId="32" xfId="68" applyFont="1" applyFill="1" applyBorder="1" applyAlignment="1" applyProtection="1">
      <alignment horizontal="center" vertical="center"/>
    </xf>
    <xf numFmtId="44" fontId="23" fillId="0" borderId="55" xfId="68" applyFont="1" applyFill="1" applyBorder="1" applyAlignment="1" applyProtection="1">
      <alignment horizontal="center" vertical="center"/>
    </xf>
    <xf numFmtId="10" fontId="22" fillId="0" borderId="74" xfId="54" applyNumberFormat="1" applyFont="1" applyFill="1" applyBorder="1" applyAlignment="1" applyProtection="1">
      <alignment horizontal="center" vertical="center"/>
    </xf>
    <xf numFmtId="10" fontId="22" fillId="0" borderId="52" xfId="54" applyNumberFormat="1" applyFont="1" applyFill="1" applyBorder="1" applyAlignment="1" applyProtection="1">
      <alignment horizontal="center" vertical="center"/>
    </xf>
    <xf numFmtId="0" fontId="22" fillId="0" borderId="13" xfId="57" applyNumberFormat="1" applyFont="1" applyBorder="1" applyAlignment="1" applyProtection="1">
      <alignment horizontal="left" vertical="top" wrapText="1"/>
    </xf>
    <xf numFmtId="0" fontId="22" fillId="0" borderId="27" xfId="57" applyNumberFormat="1" applyFont="1" applyBorder="1" applyAlignment="1" applyProtection="1">
      <alignment horizontal="left" vertical="top" wrapText="1"/>
    </xf>
    <xf numFmtId="0" fontId="23" fillId="0" borderId="59" xfId="52" applyFont="1" applyFill="1" applyBorder="1" applyAlignment="1" applyProtection="1">
      <alignment horizontal="left" vertical="top" wrapText="1"/>
    </xf>
    <xf numFmtId="0" fontId="23" fillId="0" borderId="60" xfId="52" applyFont="1" applyFill="1" applyBorder="1" applyAlignment="1" applyProtection="1">
      <alignment horizontal="left" vertical="top" wrapText="1"/>
    </xf>
    <xf numFmtId="0" fontId="54" fillId="28" borderId="38" xfId="52" applyFont="1" applyFill="1" applyBorder="1" applyAlignment="1" applyProtection="1">
      <alignment horizontal="left" vertical="center" wrapText="1"/>
    </xf>
    <xf numFmtId="0" fontId="54" fillId="28" borderId="35" xfId="52" applyFont="1" applyFill="1" applyBorder="1" applyAlignment="1" applyProtection="1">
      <alignment horizontal="left" vertical="center" wrapText="1"/>
    </xf>
    <xf numFmtId="0" fontId="54" fillId="28" borderId="50" xfId="52" applyFont="1" applyFill="1" applyBorder="1" applyAlignment="1" applyProtection="1">
      <alignment horizontal="left" vertical="center" wrapText="1"/>
    </xf>
    <xf numFmtId="0" fontId="54" fillId="28" borderId="51" xfId="52" applyFont="1" applyFill="1" applyBorder="1" applyAlignment="1" applyProtection="1">
      <alignment horizontal="left" vertical="center" wrapText="1"/>
    </xf>
    <xf numFmtId="0" fontId="39" fillId="17" borderId="53" xfId="52" applyFont="1" applyFill="1" applyBorder="1" applyAlignment="1" applyProtection="1">
      <alignment horizontal="left" vertical="center" wrapText="1"/>
    </xf>
    <xf numFmtId="0" fontId="39" fillId="17" borderId="54" xfId="52" applyFont="1" applyFill="1" applyBorder="1" applyAlignment="1" applyProtection="1">
      <alignment horizontal="left" vertical="center" wrapText="1"/>
    </xf>
    <xf numFmtId="0" fontId="39" fillId="17" borderId="55" xfId="52" applyFont="1" applyFill="1" applyBorder="1" applyAlignment="1" applyProtection="1">
      <alignment horizontal="left" vertical="center" wrapText="1"/>
    </xf>
    <xf numFmtId="0" fontId="22" fillId="17" borderId="36" xfId="57" applyFont="1" applyFill="1" applyBorder="1" applyAlignment="1" applyProtection="1">
      <alignment horizontal="center" vertical="center" wrapText="1"/>
    </xf>
    <xf numFmtId="0" fontId="22" fillId="17" borderId="42" xfId="57" applyFont="1" applyFill="1" applyBorder="1" applyAlignment="1" applyProtection="1">
      <alignment horizontal="center" vertical="center" wrapText="1"/>
    </xf>
    <xf numFmtId="0" fontId="22" fillId="17" borderId="43" xfId="57" applyFont="1" applyFill="1" applyBorder="1" applyAlignment="1" applyProtection="1">
      <alignment horizontal="center" vertical="center" wrapText="1"/>
    </xf>
    <xf numFmtId="0" fontId="23" fillId="22" borderId="56" xfId="57" applyFont="1" applyFill="1" applyBorder="1" applyAlignment="1" applyProtection="1">
      <alignment horizontal="center" vertical="top" wrapText="1"/>
    </xf>
    <xf numFmtId="0" fontId="23" fillId="22" borderId="57" xfId="57" applyFont="1" applyFill="1" applyBorder="1" applyAlignment="1" applyProtection="1">
      <alignment horizontal="center" vertical="top" wrapText="1"/>
    </xf>
    <xf numFmtId="0" fontId="22" fillId="26" borderId="38" xfId="57" applyFont="1" applyFill="1" applyBorder="1" applyAlignment="1" applyProtection="1">
      <alignment horizontal="center" vertical="center" wrapText="1"/>
    </xf>
    <xf numFmtId="0" fontId="22" fillId="26" borderId="35" xfId="57" applyFont="1" applyFill="1" applyBorder="1" applyAlignment="1" applyProtection="1">
      <alignment horizontal="center" vertical="center" wrapText="1"/>
    </xf>
    <xf numFmtId="0" fontId="22" fillId="26" borderId="66" xfId="57" applyFont="1" applyFill="1" applyBorder="1" applyAlignment="1" applyProtection="1">
      <alignment horizontal="center" vertical="center" wrapText="1"/>
    </xf>
    <xf numFmtId="0" fontId="23" fillId="23" borderId="14" xfId="57" applyFont="1" applyFill="1" applyBorder="1" applyAlignment="1" applyProtection="1">
      <alignment horizontal="center" vertical="top" wrapText="1"/>
    </xf>
    <xf numFmtId="0" fontId="23" fillId="23" borderId="37" xfId="57" applyFont="1" applyFill="1" applyBorder="1" applyAlignment="1" applyProtection="1">
      <alignment horizontal="center" vertical="top" wrapText="1"/>
    </xf>
    <xf numFmtId="49" fontId="23" fillId="21" borderId="14" xfId="57" applyNumberFormat="1" applyFont="1" applyFill="1" applyBorder="1" applyAlignment="1" applyProtection="1">
      <alignment horizontal="left" vertical="top" wrapText="1"/>
      <protection locked="0"/>
    </xf>
    <xf numFmtId="49" fontId="23" fillId="21" borderId="37" xfId="57" applyNumberFormat="1" applyFont="1" applyFill="1" applyBorder="1" applyAlignment="1" applyProtection="1">
      <alignment horizontal="left" vertical="top" wrapText="1"/>
      <protection locked="0"/>
    </xf>
    <xf numFmtId="49" fontId="23" fillId="21" borderId="10" xfId="57" applyNumberFormat="1" applyFont="1" applyFill="1" applyBorder="1" applyAlignment="1" applyProtection="1">
      <alignment horizontal="left" vertical="top" wrapText="1"/>
      <protection locked="0"/>
    </xf>
    <xf numFmtId="49" fontId="23" fillId="21" borderId="15" xfId="57" applyNumberFormat="1" applyFont="1" applyFill="1" applyBorder="1" applyAlignment="1" applyProtection="1">
      <alignment horizontal="left" vertical="top" wrapText="1"/>
      <protection locked="0"/>
    </xf>
    <xf numFmtId="49" fontId="23" fillId="21" borderId="12" xfId="57" applyNumberFormat="1" applyFont="1" applyFill="1" applyBorder="1" applyAlignment="1" applyProtection="1">
      <alignment horizontal="left" vertical="top" wrapText="1"/>
      <protection locked="0"/>
    </xf>
    <xf numFmtId="49" fontId="23" fillId="21" borderId="20" xfId="57" applyNumberFormat="1" applyFont="1" applyFill="1" applyBorder="1" applyAlignment="1" applyProtection="1">
      <alignment horizontal="left" vertical="top" wrapText="1"/>
      <protection locked="0"/>
    </xf>
    <xf numFmtId="0" fontId="22" fillId="23" borderId="18" xfId="57" applyFont="1" applyFill="1" applyBorder="1" applyAlignment="1" applyProtection="1">
      <alignment horizontal="left" vertical="top" wrapText="1"/>
    </xf>
    <xf numFmtId="0" fontId="22" fillId="23" borderId="11" xfId="57" applyFont="1" applyFill="1" applyBorder="1" applyAlignment="1" applyProtection="1">
      <alignment horizontal="left" vertical="top" wrapText="1"/>
    </xf>
    <xf numFmtId="0" fontId="22" fillId="23" borderId="19" xfId="57" applyFont="1" applyFill="1" applyBorder="1" applyAlignment="1" applyProtection="1">
      <alignment horizontal="left" vertical="top" wrapText="1"/>
    </xf>
    <xf numFmtId="0" fontId="22" fillId="23" borderId="15" xfId="57" applyFont="1" applyFill="1" applyBorder="1" applyAlignment="1" applyProtection="1">
      <alignment horizontal="left" vertical="top" wrapText="1"/>
    </xf>
    <xf numFmtId="0" fontId="22" fillId="23" borderId="10" xfId="57" applyFont="1" applyFill="1" applyBorder="1" applyAlignment="1" applyProtection="1">
      <alignment horizontal="left" vertical="top" wrapText="1"/>
    </xf>
    <xf numFmtId="0" fontId="22" fillId="23" borderId="14" xfId="57" applyFont="1" applyFill="1" applyBorder="1" applyAlignment="1" applyProtection="1">
      <alignment horizontal="left" vertical="top" wrapText="1"/>
    </xf>
    <xf numFmtId="0" fontId="22" fillId="23" borderId="25" xfId="57" applyFont="1" applyFill="1" applyBorder="1" applyAlignment="1" applyProtection="1">
      <alignment horizontal="left" vertical="top" wrapText="1"/>
    </xf>
    <xf numFmtId="0" fontId="22" fillId="23" borderId="33" xfId="57" applyFont="1" applyFill="1" applyBorder="1" applyAlignment="1" applyProtection="1">
      <alignment horizontal="left" vertical="top" wrapText="1"/>
    </xf>
    <xf numFmtId="0" fontId="22" fillId="23" borderId="28" xfId="57" applyFont="1" applyFill="1" applyBorder="1" applyAlignment="1" applyProtection="1">
      <alignment horizontal="left" vertical="top" wrapText="1"/>
    </xf>
    <xf numFmtId="0" fontId="22" fillId="23" borderId="12" xfId="57" applyFont="1" applyFill="1" applyBorder="1" applyAlignment="1" applyProtection="1">
      <alignment horizontal="left" vertical="top" wrapText="1"/>
    </xf>
    <xf numFmtId="0" fontId="22" fillId="23" borderId="20" xfId="57" applyFont="1" applyFill="1" applyBorder="1" applyAlignment="1" applyProtection="1">
      <alignment horizontal="left" vertical="top" wrapText="1"/>
    </xf>
    <xf numFmtId="0" fontId="22" fillId="23" borderId="13" xfId="57" applyFont="1" applyFill="1" applyBorder="1" applyAlignment="1" applyProtection="1">
      <alignment horizontal="left" vertical="top" wrapText="1"/>
    </xf>
    <xf numFmtId="0" fontId="22" fillId="0" borderId="10" xfId="57" applyFont="1" applyFill="1" applyBorder="1" applyAlignment="1" applyProtection="1">
      <alignment horizontal="center" vertical="center" wrapText="1"/>
    </xf>
    <xf numFmtId="49" fontId="23" fillId="21" borderId="10" xfId="57" applyNumberFormat="1" applyFont="1" applyFill="1" applyBorder="1" applyAlignment="1" applyProtection="1">
      <alignment horizontal="center" vertical="top" wrapText="1"/>
      <protection locked="0"/>
    </xf>
    <xf numFmtId="49" fontId="23" fillId="21" borderId="33" xfId="57" applyNumberFormat="1" applyFont="1" applyFill="1" applyBorder="1" applyAlignment="1" applyProtection="1">
      <alignment horizontal="center" vertical="top" wrapText="1"/>
      <protection locked="0"/>
    </xf>
    <xf numFmtId="0" fontId="22" fillId="18" borderId="59" xfId="57" applyFont="1" applyFill="1" applyBorder="1" applyAlignment="1" applyProtection="1">
      <alignment horizontal="right" vertical="center" wrapText="1"/>
    </xf>
    <xf numFmtId="0" fontId="22" fillId="18" borderId="60" xfId="57" applyFont="1" applyFill="1" applyBorder="1" applyAlignment="1" applyProtection="1">
      <alignment horizontal="right" vertical="center" wrapText="1"/>
    </xf>
    <xf numFmtId="44" fontId="22" fillId="0" borderId="60" xfId="68" applyNumberFormat="1" applyFont="1" applyFill="1" applyBorder="1" applyAlignment="1" applyProtection="1">
      <alignment horizontal="center" vertical="center" wrapText="1"/>
    </xf>
    <xf numFmtId="0" fontId="22" fillId="17" borderId="53" xfId="57" applyFont="1" applyFill="1" applyBorder="1" applyAlignment="1" applyProtection="1">
      <alignment horizontal="center" vertical="center" wrapText="1"/>
    </xf>
    <xf numFmtId="0" fontId="22" fillId="17" borderId="54" xfId="57" applyFont="1" applyFill="1" applyBorder="1" applyAlignment="1" applyProtection="1">
      <alignment horizontal="center" vertical="center" wrapText="1"/>
    </xf>
    <xf numFmtId="0" fontId="22" fillId="17" borderId="57" xfId="57" applyFont="1" applyFill="1" applyBorder="1" applyAlignment="1" applyProtection="1">
      <alignment horizontal="center" vertical="center" wrapText="1"/>
    </xf>
    <xf numFmtId="0" fontId="22" fillId="0" borderId="64" xfId="57" applyFont="1" applyFill="1" applyBorder="1" applyAlignment="1" applyProtection="1">
      <alignment horizontal="center" vertical="center" wrapText="1"/>
    </xf>
    <xf numFmtId="49" fontId="23" fillId="21" borderId="10" xfId="55" applyNumberFormat="1" applyFont="1" applyFill="1" applyBorder="1" applyAlignment="1" applyProtection="1">
      <alignment horizontal="left" vertical="top" wrapText="1"/>
      <protection locked="0"/>
    </xf>
    <xf numFmtId="49" fontId="23" fillId="21" borderId="33" xfId="55" applyNumberFormat="1" applyFont="1" applyFill="1" applyBorder="1" applyAlignment="1" applyProtection="1">
      <alignment horizontal="left" vertical="top" wrapText="1"/>
      <protection locked="0"/>
    </xf>
    <xf numFmtId="0" fontId="23" fillId="0" borderId="60" xfId="57" applyFont="1" applyBorder="1" applyAlignment="1" applyProtection="1">
      <alignment horizontal="center" vertical="top" wrapText="1"/>
    </xf>
    <xf numFmtId="0" fontId="23" fillId="0" borderId="61" xfId="57" applyFont="1" applyBorder="1" applyAlignment="1" applyProtection="1">
      <alignment horizontal="center" vertical="top" wrapText="1"/>
    </xf>
    <xf numFmtId="0" fontId="49" fillId="23" borderId="38" xfId="57" applyFont="1" applyFill="1" applyBorder="1" applyAlignment="1" applyProtection="1">
      <alignment horizontal="left" vertical="top" wrapText="1"/>
    </xf>
    <xf numFmtId="0" fontId="49" fillId="23" borderId="35" xfId="57" applyFont="1" applyFill="1" applyBorder="1" applyAlignment="1" applyProtection="1">
      <alignment horizontal="left" vertical="top" wrapText="1"/>
    </xf>
    <xf numFmtId="0" fontId="49" fillId="23" borderId="66" xfId="57" applyFont="1" applyFill="1" applyBorder="1" applyAlignment="1" applyProtection="1">
      <alignment horizontal="left" vertical="top" wrapText="1"/>
    </xf>
    <xf numFmtId="0" fontId="49" fillId="23" borderId="44" xfId="57" applyFont="1" applyFill="1" applyBorder="1" applyAlignment="1" applyProtection="1">
      <alignment horizontal="left" vertical="top" wrapText="1"/>
    </xf>
    <xf numFmtId="0" fontId="49" fillId="23" borderId="0" xfId="57" applyFont="1" applyFill="1" applyBorder="1" applyAlignment="1" applyProtection="1">
      <alignment horizontal="left" vertical="top" wrapText="1"/>
    </xf>
    <xf numFmtId="0" fontId="49" fillId="23" borderId="26" xfId="57" applyFont="1" applyFill="1" applyBorder="1" applyAlignment="1" applyProtection="1">
      <alignment horizontal="left" vertical="top" wrapText="1"/>
    </xf>
    <xf numFmtId="0" fontId="49" fillId="23" borderId="50" xfId="57" applyFont="1" applyFill="1" applyBorder="1" applyAlignment="1" applyProtection="1">
      <alignment horizontal="left" vertical="top" wrapText="1"/>
    </xf>
    <xf numFmtId="0" fontId="49" fillId="23" borderId="51" xfId="57" applyFont="1" applyFill="1" applyBorder="1" applyAlignment="1" applyProtection="1">
      <alignment horizontal="left" vertical="top" wrapText="1"/>
    </xf>
    <xf numFmtId="0" fontId="49" fillId="23" borderId="52" xfId="57" applyFont="1" applyFill="1" applyBorder="1" applyAlignment="1" applyProtection="1">
      <alignment horizontal="left" vertical="top" wrapText="1"/>
    </xf>
    <xf numFmtId="0" fontId="48" fillId="25" borderId="47" xfId="57" applyFont="1" applyFill="1" applyBorder="1" applyAlignment="1" applyProtection="1">
      <alignment horizontal="center" vertical="center" wrapText="1"/>
    </xf>
    <xf numFmtId="0" fontId="48" fillId="25" borderId="48" xfId="57" applyFont="1" applyFill="1" applyBorder="1" applyAlignment="1" applyProtection="1">
      <alignment horizontal="center" vertical="center" wrapText="1"/>
    </xf>
    <xf numFmtId="0" fontId="48" fillId="25" borderId="49" xfId="57" applyFont="1" applyFill="1" applyBorder="1" applyAlignment="1" applyProtection="1">
      <alignment horizontal="center" vertical="center" wrapText="1"/>
    </xf>
    <xf numFmtId="44" fontId="22" fillId="0" borderId="10" xfId="68" applyNumberFormat="1" applyFont="1" applyBorder="1" applyAlignment="1" applyProtection="1">
      <alignment horizontal="center" vertical="center" wrapText="1"/>
    </xf>
    <xf numFmtId="44" fontId="22" fillId="0" borderId="20" xfId="68" applyNumberFormat="1" applyFont="1" applyBorder="1" applyAlignment="1" applyProtection="1">
      <alignment horizontal="center" vertical="center" wrapText="1"/>
    </xf>
    <xf numFmtId="44" fontId="22" fillId="0" borderId="16" xfId="68" applyNumberFormat="1" applyFont="1" applyBorder="1" applyAlignment="1" applyProtection="1">
      <alignment horizontal="center" vertical="center" wrapText="1"/>
    </xf>
    <xf numFmtId="44" fontId="22" fillId="0" borderId="23" xfId="68" applyNumberFormat="1" applyFont="1" applyBorder="1" applyAlignment="1" applyProtection="1">
      <alignment horizontal="center" vertical="center" wrapText="1"/>
    </xf>
    <xf numFmtId="0" fontId="22" fillId="19" borderId="18" xfId="57" applyFont="1" applyFill="1" applyBorder="1" applyAlignment="1" applyProtection="1">
      <alignment horizontal="center" vertical="center" wrapText="1"/>
    </xf>
    <xf numFmtId="0" fontId="22" fillId="19" borderId="11" xfId="57" applyFont="1" applyFill="1" applyBorder="1" applyAlignment="1" applyProtection="1">
      <alignment horizontal="center" vertical="center" wrapText="1"/>
    </xf>
    <xf numFmtId="0" fontId="22" fillId="0" borderId="15" xfId="57" applyFont="1" applyBorder="1" applyAlignment="1" applyProtection="1">
      <alignment horizontal="center" vertical="center" wrapText="1"/>
    </xf>
    <xf numFmtId="0" fontId="22" fillId="0" borderId="10" xfId="57" applyFont="1" applyBorder="1" applyAlignment="1" applyProtection="1">
      <alignment horizontal="center" vertical="center" wrapText="1"/>
    </xf>
    <xf numFmtId="0" fontId="22" fillId="0" borderId="12" xfId="57" applyFont="1" applyBorder="1" applyAlignment="1" applyProtection="1">
      <alignment horizontal="center" vertical="center" wrapText="1"/>
    </xf>
    <xf numFmtId="0" fontId="22" fillId="0" borderId="20" xfId="57" applyFont="1" applyBorder="1" applyAlignment="1" applyProtection="1">
      <alignment horizontal="center" vertical="center" wrapText="1"/>
    </xf>
    <xf numFmtId="44" fontId="22" fillId="0" borderId="41" xfId="68" applyNumberFormat="1" applyFont="1" applyBorder="1" applyAlignment="1" applyProtection="1">
      <alignment horizontal="center" vertical="center" wrapText="1"/>
    </xf>
    <xf numFmtId="44" fontId="22" fillId="0" borderId="52" xfId="68" applyNumberFormat="1" applyFont="1" applyBorder="1" applyAlignment="1" applyProtection="1">
      <alignment horizontal="center" vertical="center" wrapText="1"/>
    </xf>
    <xf numFmtId="166" fontId="31" fillId="19" borderId="66" xfId="57" applyNumberFormat="1" applyFont="1" applyFill="1" applyBorder="1" applyAlignment="1" applyProtection="1">
      <alignment horizontal="center" vertical="center" wrapText="1"/>
    </xf>
    <xf numFmtId="166" fontId="31" fillId="19" borderId="69" xfId="57" applyNumberFormat="1" applyFont="1" applyFill="1" applyBorder="1" applyAlignment="1" applyProtection="1">
      <alignment horizontal="center" vertical="center" wrapText="1"/>
    </xf>
    <xf numFmtId="0" fontId="22" fillId="23" borderId="38" xfId="57" applyFont="1" applyFill="1" applyBorder="1" applyAlignment="1" applyProtection="1">
      <alignment horizontal="left" vertical="top" wrapText="1"/>
    </xf>
    <xf numFmtId="0" fontId="22" fillId="23" borderId="35" xfId="57" applyFont="1" applyFill="1" applyBorder="1" applyAlignment="1" applyProtection="1">
      <alignment horizontal="left" vertical="top" wrapText="1"/>
    </xf>
    <xf numFmtId="0" fontId="22" fillId="23" borderId="66" xfId="57" applyFont="1" applyFill="1" applyBorder="1" applyAlignment="1" applyProtection="1">
      <alignment horizontal="left" vertical="top" wrapText="1"/>
    </xf>
    <xf numFmtId="0" fontId="22" fillId="23" borderId="44" xfId="57" applyFont="1" applyFill="1" applyBorder="1" applyAlignment="1" applyProtection="1">
      <alignment horizontal="left" vertical="top" wrapText="1"/>
    </xf>
    <xf numFmtId="0" fontId="22" fillId="23" borderId="0" xfId="57" applyFont="1" applyFill="1" applyBorder="1" applyAlignment="1" applyProtection="1">
      <alignment horizontal="left" vertical="top" wrapText="1"/>
    </xf>
    <xf numFmtId="0" fontId="22" fillId="23" borderId="26" xfId="57" applyFont="1" applyFill="1" applyBorder="1" applyAlignment="1" applyProtection="1">
      <alignment horizontal="left" vertical="top" wrapText="1"/>
    </xf>
    <xf numFmtId="0" fontId="22" fillId="23" borderId="50" xfId="57" applyFont="1" applyFill="1" applyBorder="1" applyAlignment="1" applyProtection="1">
      <alignment horizontal="left" vertical="top" wrapText="1"/>
    </xf>
    <xf numFmtId="0" fontId="22" fillId="23" borderId="51" xfId="57" applyFont="1" applyFill="1" applyBorder="1" applyAlignment="1" applyProtection="1">
      <alignment horizontal="left" vertical="top" wrapText="1"/>
    </xf>
    <xf numFmtId="0" fontId="22" fillId="23" borderId="52" xfId="57" applyFont="1" applyFill="1" applyBorder="1" applyAlignment="1" applyProtection="1">
      <alignment horizontal="left" vertical="top" wrapText="1"/>
    </xf>
    <xf numFmtId="0" fontId="39" fillId="23" borderId="18" xfId="57" applyFont="1" applyFill="1" applyBorder="1" applyAlignment="1" applyProtection="1">
      <alignment horizontal="left" vertical="top" wrapText="1"/>
    </xf>
    <xf numFmtId="0" fontId="39" fillId="23" borderId="11" xfId="57" applyFont="1" applyFill="1" applyBorder="1" applyAlignment="1" applyProtection="1">
      <alignment horizontal="left" vertical="top" wrapText="1"/>
    </xf>
    <xf numFmtId="0" fontId="39" fillId="23" borderId="19" xfId="57" applyFont="1" applyFill="1" applyBorder="1" applyAlignment="1" applyProtection="1">
      <alignment horizontal="left" vertical="top" wrapText="1"/>
    </xf>
    <xf numFmtId="0" fontId="23" fillId="23" borderId="38" xfId="57" applyFont="1" applyFill="1" applyBorder="1" applyAlignment="1" applyProtection="1">
      <alignment horizontal="left" vertical="top" wrapText="1"/>
    </xf>
    <xf numFmtId="0" fontId="23" fillId="23" borderId="35" xfId="57" applyFont="1" applyFill="1" applyBorder="1" applyAlignment="1" applyProtection="1">
      <alignment horizontal="left" vertical="top" wrapText="1"/>
    </xf>
    <xf numFmtId="0" fontId="23" fillId="23" borderId="44" xfId="57" applyFont="1" applyFill="1" applyBorder="1" applyAlignment="1" applyProtection="1">
      <alignment horizontal="left" vertical="top" wrapText="1"/>
    </xf>
    <xf numFmtId="0" fontId="23" fillId="23" borderId="0" xfId="57" applyFont="1" applyFill="1" applyBorder="1" applyAlignment="1" applyProtection="1">
      <alignment horizontal="left" vertical="top" wrapText="1"/>
    </xf>
    <xf numFmtId="0" fontId="23" fillId="23" borderId="50" xfId="57" applyFont="1" applyFill="1" applyBorder="1" applyAlignment="1" applyProtection="1">
      <alignment horizontal="left" vertical="top" wrapText="1"/>
    </xf>
    <xf numFmtId="0" fontId="23" fillId="23" borderId="51" xfId="57" applyFont="1" applyFill="1" applyBorder="1" applyAlignment="1" applyProtection="1">
      <alignment horizontal="left" vertical="top" wrapText="1"/>
    </xf>
    <xf numFmtId="44" fontId="22" fillId="0" borderId="20" xfId="68" applyNumberFormat="1" applyFont="1" applyBorder="1" applyAlignment="1" applyProtection="1">
      <alignment vertical="center" wrapText="1"/>
    </xf>
    <xf numFmtId="44" fontId="22" fillId="0" borderId="23" xfId="68" applyNumberFormat="1" applyFont="1" applyBorder="1" applyAlignment="1" applyProtection="1">
      <alignment vertical="center" wrapText="1"/>
    </xf>
    <xf numFmtId="0" fontId="23" fillId="17" borderId="15" xfId="57" applyFont="1" applyFill="1" applyBorder="1" applyAlignment="1" applyProtection="1">
      <alignment horizontal="left" vertical="top" wrapText="1"/>
    </xf>
    <xf numFmtId="0" fontId="23" fillId="17" borderId="10" xfId="57" applyFont="1" applyFill="1" applyBorder="1" applyAlignment="1" applyProtection="1">
      <alignment horizontal="left" vertical="top" wrapText="1"/>
    </xf>
    <xf numFmtId="0" fontId="23" fillId="23" borderId="11" xfId="57" applyFont="1" applyFill="1" applyBorder="1" applyAlignment="1" applyProtection="1">
      <alignment horizontal="left" vertical="top" wrapText="1"/>
    </xf>
    <xf numFmtId="0" fontId="23" fillId="23" borderId="17" xfId="57" applyFont="1" applyFill="1" applyBorder="1" applyAlignment="1" applyProtection="1">
      <alignment horizontal="left" vertical="top" wrapText="1"/>
    </xf>
    <xf numFmtId="0" fontId="22" fillId="23" borderId="65" xfId="57" applyFont="1" applyFill="1" applyBorder="1" applyAlignment="1" applyProtection="1">
      <alignment horizontal="left" vertical="top" wrapText="1"/>
    </xf>
    <xf numFmtId="0" fontId="23" fillId="23" borderId="64" xfId="57" applyFont="1" applyFill="1" applyBorder="1" applyAlignment="1" applyProtection="1">
      <alignment horizontal="left" vertical="top" wrapText="1"/>
    </xf>
    <xf numFmtId="0" fontId="23" fillId="23" borderId="62" xfId="57" applyFont="1" applyFill="1" applyBorder="1" applyAlignment="1" applyProtection="1">
      <alignment horizontal="left" vertical="top" wrapText="1"/>
    </xf>
    <xf numFmtId="0" fontId="23" fillId="23" borderId="15" xfId="57" applyFont="1" applyFill="1" applyBorder="1" applyAlignment="1" applyProtection="1">
      <alignment horizontal="left" vertical="top" wrapText="1"/>
    </xf>
    <xf numFmtId="0" fontId="23" fillId="23" borderId="10" xfId="57" applyFont="1" applyFill="1" applyBorder="1" applyAlignment="1" applyProtection="1">
      <alignment horizontal="left" vertical="top" wrapText="1"/>
    </xf>
    <xf numFmtId="0" fontId="23" fillId="23" borderId="14" xfId="57" applyFont="1" applyFill="1" applyBorder="1" applyAlignment="1" applyProtection="1">
      <alignment horizontal="left" vertical="top" wrapText="1"/>
    </xf>
    <xf numFmtId="0" fontId="23" fillId="23" borderId="12" xfId="57" applyFont="1" applyFill="1" applyBorder="1" applyAlignment="1" applyProtection="1">
      <alignment horizontal="left" vertical="top" wrapText="1"/>
    </xf>
    <xf numFmtId="0" fontId="23" fillId="23" borderId="20" xfId="57" applyFont="1" applyFill="1" applyBorder="1" applyAlignment="1" applyProtection="1">
      <alignment horizontal="left" vertical="top" wrapText="1"/>
    </xf>
    <xf numFmtId="0" fontId="23" fillId="23" borderId="13" xfId="57" applyFont="1" applyFill="1" applyBorder="1" applyAlignment="1" applyProtection="1">
      <alignment horizontal="left" vertical="top" wrapText="1"/>
    </xf>
    <xf numFmtId="44" fontId="22" fillId="0" borderId="60" xfId="68" applyFont="1" applyBorder="1" applyAlignment="1" applyProtection="1">
      <alignment horizontal="center" vertical="center" wrapText="1"/>
    </xf>
    <xf numFmtId="44" fontId="22" fillId="0" borderId="61" xfId="68" applyFont="1" applyBorder="1" applyAlignment="1" applyProtection="1">
      <alignment horizontal="center" vertical="center" wrapText="1"/>
    </xf>
    <xf numFmtId="44" fontId="22" fillId="18" borderId="59" xfId="57" applyNumberFormat="1" applyFont="1" applyFill="1" applyBorder="1" applyAlignment="1" applyProtection="1">
      <alignment horizontal="right" vertical="center" wrapText="1"/>
    </xf>
    <xf numFmtId="44" fontId="22" fillId="18" borderId="60" xfId="57" applyNumberFormat="1" applyFont="1" applyFill="1" applyBorder="1" applyAlignment="1" applyProtection="1">
      <alignment horizontal="right" vertical="center" wrapText="1"/>
    </xf>
    <xf numFmtId="16" fontId="22" fillId="23" borderId="18" xfId="57" applyNumberFormat="1" applyFont="1" applyFill="1" applyBorder="1" applyAlignment="1" applyProtection="1">
      <alignment horizontal="left" vertical="top" wrapText="1"/>
    </xf>
    <xf numFmtId="16" fontId="22" fillId="23" borderId="11" xfId="57" applyNumberFormat="1" applyFont="1" applyFill="1" applyBorder="1" applyAlignment="1" applyProtection="1">
      <alignment horizontal="left" vertical="top" wrapText="1"/>
    </xf>
    <xf numFmtId="16" fontId="22" fillId="23" borderId="17" xfId="57" applyNumberFormat="1" applyFont="1" applyFill="1" applyBorder="1" applyAlignment="1" applyProtection="1">
      <alignment horizontal="left" vertical="top" wrapText="1"/>
    </xf>
    <xf numFmtId="16" fontId="22" fillId="23" borderId="65" xfId="57" applyNumberFormat="1" applyFont="1" applyFill="1" applyBorder="1" applyAlignment="1" applyProtection="1">
      <alignment horizontal="left" vertical="top" wrapText="1"/>
    </xf>
    <xf numFmtId="16" fontId="22" fillId="23" borderId="64" xfId="57" applyNumberFormat="1" applyFont="1" applyFill="1" applyBorder="1" applyAlignment="1" applyProtection="1">
      <alignment horizontal="left" vertical="top" wrapText="1"/>
    </xf>
    <xf numFmtId="16" fontId="22" fillId="23" borderId="62" xfId="57" applyNumberFormat="1" applyFont="1" applyFill="1" applyBorder="1" applyAlignment="1" applyProtection="1">
      <alignment horizontal="left" vertical="top" wrapText="1"/>
    </xf>
    <xf numFmtId="16" fontId="22" fillId="23" borderId="15" xfId="57" applyNumberFormat="1" applyFont="1" applyFill="1" applyBorder="1" applyAlignment="1" applyProtection="1">
      <alignment horizontal="left" vertical="top" wrapText="1"/>
    </xf>
    <xf numFmtId="16" fontId="22" fillId="23" borderId="10" xfId="57" applyNumberFormat="1" applyFont="1" applyFill="1" applyBorder="1" applyAlignment="1" applyProtection="1">
      <alignment horizontal="left" vertical="top" wrapText="1"/>
    </xf>
    <xf numFmtId="16" fontId="22" fillId="23" borderId="14" xfId="57" applyNumberFormat="1" applyFont="1" applyFill="1" applyBorder="1" applyAlignment="1" applyProtection="1">
      <alignment horizontal="left" vertical="top" wrapText="1"/>
    </xf>
    <xf numFmtId="16" fontId="22" fillId="23" borderId="16" xfId="57" applyNumberFormat="1" applyFont="1" applyFill="1" applyBorder="1" applyAlignment="1" applyProtection="1">
      <alignment horizontal="left" vertical="top" wrapText="1"/>
    </xf>
    <xf numFmtId="16" fontId="22" fillId="23" borderId="12" xfId="57" applyNumberFormat="1" applyFont="1" applyFill="1" applyBorder="1" applyAlignment="1" applyProtection="1">
      <alignment horizontal="left" vertical="top" wrapText="1"/>
    </xf>
    <xf numFmtId="16" fontId="22" fillId="23" borderId="20" xfId="57" applyNumberFormat="1" applyFont="1" applyFill="1" applyBorder="1" applyAlignment="1" applyProtection="1">
      <alignment horizontal="left" vertical="top" wrapText="1"/>
    </xf>
    <xf numFmtId="16" fontId="22" fillId="23" borderId="23" xfId="57" applyNumberFormat="1" applyFont="1" applyFill="1" applyBorder="1" applyAlignment="1" applyProtection="1">
      <alignment horizontal="left" vertical="top" wrapText="1"/>
    </xf>
    <xf numFmtId="0" fontId="22" fillId="19" borderId="18" xfId="57" applyFont="1" applyFill="1" applyBorder="1" applyAlignment="1" applyProtection="1">
      <alignment horizontal="center" vertical="center"/>
    </xf>
    <xf numFmtId="0" fontId="22" fillId="19" borderId="11" xfId="57" applyFont="1" applyFill="1" applyBorder="1" applyAlignment="1" applyProtection="1">
      <alignment horizontal="center" vertical="center"/>
    </xf>
    <xf numFmtId="44" fontId="26" fillId="21" borderId="10" xfId="68" applyFont="1" applyFill="1" applyBorder="1" applyAlignment="1" applyProtection="1">
      <alignment horizontal="center" vertical="center"/>
      <protection locked="0"/>
    </xf>
    <xf numFmtId="44" fontId="26" fillId="21" borderId="16" xfId="68" applyFont="1" applyFill="1" applyBorder="1" applyAlignment="1" applyProtection="1">
      <alignment horizontal="center" vertical="center"/>
      <protection locked="0"/>
    </xf>
    <xf numFmtId="44" fontId="22" fillId="0" borderId="16" xfId="68" applyFont="1" applyBorder="1" applyAlignment="1" applyProtection="1">
      <alignment horizontal="center" vertical="center" wrapText="1"/>
    </xf>
    <xf numFmtId="44" fontId="22" fillId="0" borderId="23" xfId="68" applyFont="1" applyBorder="1" applyAlignment="1" applyProtection="1">
      <alignment horizontal="center" vertical="center" wrapText="1"/>
    </xf>
    <xf numFmtId="49" fontId="22" fillId="0" borderId="11" xfId="57" applyNumberFormat="1" applyFont="1" applyBorder="1" applyAlignment="1" applyProtection="1">
      <alignment horizontal="center" vertical="center" wrapText="1"/>
    </xf>
    <xf numFmtId="0" fontId="22" fillId="0" borderId="20" xfId="57" applyFont="1" applyBorder="1" applyAlignment="1" applyProtection="1">
      <alignment horizontal="center" vertical="center"/>
    </xf>
    <xf numFmtId="10" fontId="23" fillId="0" borderId="10" xfId="54" applyNumberFormat="1" applyFont="1" applyBorder="1" applyAlignment="1" applyProtection="1">
      <alignment horizontal="center" vertical="center" wrapText="1"/>
    </xf>
    <xf numFmtId="10" fontId="23" fillId="0" borderId="20" xfId="54" applyNumberFormat="1" applyFont="1" applyFill="1" applyBorder="1" applyAlignment="1" applyProtection="1">
      <alignment horizontal="center" vertical="center" wrapText="1"/>
    </xf>
    <xf numFmtId="44" fontId="23" fillId="0" borderId="10" xfId="68" applyFont="1" applyBorder="1" applyAlignment="1" applyProtection="1">
      <alignment horizontal="center" vertical="center" wrapText="1"/>
    </xf>
    <xf numFmtId="44" fontId="26" fillId="21" borderId="33" xfId="68" applyFont="1" applyFill="1" applyBorder="1" applyAlignment="1" applyProtection="1">
      <alignment horizontal="center" vertical="center"/>
      <protection locked="0"/>
    </xf>
    <xf numFmtId="44" fontId="26" fillId="21" borderId="24" xfId="68" applyFont="1" applyFill="1" applyBorder="1" applyAlignment="1" applyProtection="1">
      <alignment horizontal="center" vertical="center"/>
      <protection locked="0"/>
    </xf>
    <xf numFmtId="49" fontId="23" fillId="21" borderId="33" xfId="57" applyNumberFormat="1" applyFont="1" applyFill="1" applyBorder="1" applyAlignment="1" applyProtection="1">
      <alignment horizontal="left" vertical="top" wrapText="1"/>
      <protection locked="0"/>
    </xf>
    <xf numFmtId="49" fontId="22" fillId="0" borderId="18" xfId="57" applyNumberFormat="1" applyFont="1" applyBorder="1" applyAlignment="1" applyProtection="1">
      <alignment horizontal="center" vertical="center" wrapText="1"/>
    </xf>
    <xf numFmtId="49" fontId="23" fillId="21" borderId="25" xfId="57" applyNumberFormat="1" applyFont="1" applyFill="1" applyBorder="1" applyAlignment="1" applyProtection="1">
      <alignment horizontal="left" vertical="top" wrapText="1"/>
      <protection locked="0"/>
    </xf>
    <xf numFmtId="44" fontId="22" fillId="0" borderId="10" xfId="68" applyFont="1" applyBorder="1" applyAlignment="1" applyProtection="1">
      <alignment horizontal="center" vertical="center" wrapText="1"/>
    </xf>
    <xf numFmtId="44" fontId="22" fillId="0" borderId="20" xfId="68" applyFont="1" applyBorder="1" applyAlignment="1" applyProtection="1">
      <alignment horizontal="center" vertical="center" wrapText="1"/>
    </xf>
    <xf numFmtId="44" fontId="23" fillId="23" borderId="70" xfId="57" applyNumberFormat="1" applyFont="1" applyFill="1" applyBorder="1" applyAlignment="1" applyProtection="1">
      <alignment horizontal="center" vertical="top" wrapText="1"/>
    </xf>
    <xf numFmtId="44" fontId="23" fillId="23" borderId="71" xfId="57" applyNumberFormat="1" applyFont="1" applyFill="1" applyBorder="1" applyAlignment="1" applyProtection="1">
      <alignment horizontal="center" vertical="top" wrapText="1"/>
    </xf>
    <xf numFmtId="44" fontId="23" fillId="23" borderId="72" xfId="57" applyNumberFormat="1" applyFont="1" applyFill="1" applyBorder="1" applyAlignment="1" applyProtection="1">
      <alignment horizontal="center" vertical="top" wrapText="1"/>
    </xf>
    <xf numFmtId="49" fontId="22" fillId="18" borderId="11" xfId="57" applyNumberFormat="1" applyFont="1" applyFill="1" applyBorder="1" applyAlignment="1" applyProtection="1">
      <alignment horizontal="center" vertical="center" wrapText="1"/>
    </xf>
    <xf numFmtId="49" fontId="22" fillId="18" borderId="19" xfId="57" applyNumberFormat="1" applyFont="1" applyFill="1" applyBorder="1" applyAlignment="1" applyProtection="1">
      <alignment horizontal="center" vertical="center" wrapText="1"/>
    </xf>
    <xf numFmtId="44" fontId="22" fillId="0" borderId="15" xfId="68" applyFont="1" applyBorder="1" applyAlignment="1" applyProtection="1">
      <alignment horizontal="center" vertical="center" wrapText="1"/>
    </xf>
    <xf numFmtId="44" fontId="22" fillId="0" borderId="12" xfId="68" applyFont="1" applyBorder="1" applyAlignment="1" applyProtection="1">
      <alignment horizontal="center" vertical="center" wrapText="1"/>
    </xf>
    <xf numFmtId="0" fontId="23" fillId="17" borderId="12" xfId="57" applyFont="1" applyFill="1" applyBorder="1" applyAlignment="1" applyProtection="1">
      <alignment horizontal="left" vertical="top" wrapText="1"/>
    </xf>
    <xf numFmtId="0" fontId="23" fillId="17" borderId="20" xfId="57" applyFont="1" applyFill="1" applyBorder="1" applyAlignment="1" applyProtection="1">
      <alignment horizontal="left" vertical="top" wrapText="1"/>
    </xf>
    <xf numFmtId="0" fontId="22" fillId="24" borderId="10" xfId="57" applyFont="1" applyFill="1" applyBorder="1" applyAlignment="1" applyProtection="1">
      <alignment horizontal="left" vertical="top" wrapText="1"/>
    </xf>
    <xf numFmtId="10" fontId="25" fillId="22" borderId="10" xfId="54" applyNumberFormat="1" applyFont="1" applyFill="1" applyBorder="1" applyAlignment="1" applyProtection="1">
      <alignment horizontal="right" vertical="center" wrapText="1"/>
    </xf>
    <xf numFmtId="10" fontId="25" fillId="22" borderId="16" xfId="54" applyNumberFormat="1" applyFont="1" applyFill="1" applyBorder="1" applyAlignment="1" applyProtection="1">
      <alignment horizontal="right" vertical="center" wrapText="1"/>
    </xf>
    <xf numFmtId="0" fontId="22" fillId="24" borderId="20" xfId="57" applyFont="1" applyFill="1" applyBorder="1" applyAlignment="1" applyProtection="1">
      <alignment horizontal="left" vertical="top" wrapText="1"/>
    </xf>
    <xf numFmtId="44" fontId="22" fillId="0" borderId="10" xfId="68" applyNumberFormat="1" applyFont="1" applyBorder="1" applyAlignment="1" applyProtection="1">
      <alignment vertical="center" wrapText="1"/>
    </xf>
    <xf numFmtId="44" fontId="22" fillId="0" borderId="16" xfId="68" applyNumberFormat="1" applyFont="1" applyBorder="1" applyAlignment="1" applyProtection="1">
      <alignment vertical="center" wrapText="1"/>
    </xf>
    <xf numFmtId="0" fontId="22" fillId="17" borderId="18" xfId="57" applyFont="1" applyFill="1" applyBorder="1" applyAlignment="1" applyProtection="1">
      <alignment horizontal="center" vertical="center" wrapText="1"/>
    </xf>
    <xf numFmtId="0" fontId="22" fillId="17" borderId="19" xfId="57" applyFont="1" applyFill="1" applyBorder="1" applyAlignment="1" applyProtection="1">
      <alignment horizontal="center" vertical="center" wrapText="1"/>
    </xf>
    <xf numFmtId="49" fontId="23" fillId="21" borderId="16" xfId="55" applyNumberFormat="1" applyFont="1" applyFill="1" applyBorder="1" applyAlignment="1" applyProtection="1">
      <alignment horizontal="left" vertical="top" wrapText="1"/>
      <protection locked="0"/>
    </xf>
    <xf numFmtId="49" fontId="23" fillId="21" borderId="24" xfId="55" applyNumberFormat="1" applyFont="1" applyFill="1" applyBorder="1" applyAlignment="1" applyProtection="1">
      <alignment horizontal="left" vertical="top" wrapText="1"/>
      <protection locked="0"/>
    </xf>
    <xf numFmtId="0" fontId="22" fillId="0" borderId="16" xfId="57" applyFont="1" applyFill="1" applyBorder="1" applyAlignment="1" applyProtection="1">
      <alignment horizontal="center" vertical="center" wrapText="1"/>
    </xf>
    <xf numFmtId="0" fontId="22" fillId="22" borderId="59" xfId="57" applyFont="1" applyFill="1" applyBorder="1" applyAlignment="1" applyProtection="1">
      <alignment horizontal="right" vertical="center" wrapText="1"/>
    </xf>
    <xf numFmtId="0" fontId="22" fillId="22" borderId="60" xfId="57" applyFont="1" applyFill="1" applyBorder="1" applyAlignment="1" applyProtection="1">
      <alignment horizontal="right" vertical="center" wrapText="1"/>
    </xf>
    <xf numFmtId="0" fontId="22" fillId="22" borderId="56" xfId="57" applyFont="1" applyFill="1" applyBorder="1" applyAlignment="1" applyProtection="1">
      <alignment horizontal="right" vertical="center" wrapText="1"/>
    </xf>
    <xf numFmtId="9" fontId="23" fillId="23" borderId="10" xfId="57" applyNumberFormat="1" applyFont="1" applyFill="1" applyBorder="1" applyAlignment="1" applyProtection="1">
      <alignment horizontal="left" vertical="top" wrapText="1"/>
    </xf>
    <xf numFmtId="0" fontId="23" fillId="0" borderId="15" xfId="57" applyFont="1" applyBorder="1" applyAlignment="1" applyProtection="1">
      <alignment horizontal="left" vertical="top" wrapText="1"/>
    </xf>
    <xf numFmtId="0" fontId="23" fillId="0" borderId="10" xfId="57" applyFont="1" applyBorder="1" applyAlignment="1" applyProtection="1">
      <alignment horizontal="left" vertical="top" wrapText="1"/>
    </xf>
    <xf numFmtId="0" fontId="23" fillId="0" borderId="16" xfId="57" applyFont="1" applyBorder="1" applyAlignment="1" applyProtection="1">
      <alignment horizontal="left" vertical="top" wrapText="1"/>
    </xf>
    <xf numFmtId="0" fontId="22" fillId="23" borderId="17" xfId="57" applyFont="1" applyFill="1" applyBorder="1" applyAlignment="1" applyProtection="1">
      <alignment horizontal="left" vertical="top" wrapText="1"/>
    </xf>
    <xf numFmtId="0" fontId="22" fillId="18" borderId="61" xfId="57" applyFont="1" applyFill="1" applyBorder="1" applyAlignment="1" applyProtection="1">
      <alignment horizontal="right" vertical="center" wrapText="1"/>
    </xf>
    <xf numFmtId="0" fontId="39" fillId="23" borderId="38" xfId="57" applyFont="1" applyFill="1" applyBorder="1" applyAlignment="1" applyProtection="1">
      <alignment horizontal="left" vertical="top" wrapText="1"/>
    </xf>
    <xf numFmtId="0" fontId="39" fillId="23" borderId="35" xfId="57" applyFont="1" applyFill="1" applyBorder="1" applyAlignment="1" applyProtection="1">
      <alignment horizontal="left" vertical="top" wrapText="1"/>
    </xf>
    <xf numFmtId="0" fontId="39" fillId="23" borderId="66" xfId="57" applyFont="1" applyFill="1" applyBorder="1" applyAlignment="1" applyProtection="1">
      <alignment horizontal="left" vertical="top" wrapText="1"/>
    </xf>
    <xf numFmtId="0" fontId="39" fillId="23" borderId="67" xfId="57" applyFont="1" applyFill="1" applyBorder="1" applyAlignment="1" applyProtection="1">
      <alignment horizontal="left" vertical="top" wrapText="1"/>
    </xf>
    <xf numFmtId="0" fontId="39" fillId="23" borderId="68" xfId="57" applyFont="1" applyFill="1" applyBorder="1" applyAlignment="1" applyProtection="1">
      <alignment horizontal="left" vertical="top" wrapText="1"/>
    </xf>
    <xf numFmtId="0" fontId="39" fillId="23" borderId="69" xfId="57" applyFont="1" applyFill="1" applyBorder="1" applyAlignment="1" applyProtection="1">
      <alignment horizontal="left" vertical="top" wrapText="1"/>
    </xf>
    <xf numFmtId="0" fontId="22" fillId="26" borderId="18" xfId="57" applyFont="1" applyFill="1" applyBorder="1" applyAlignment="1" applyProtection="1">
      <alignment horizontal="center" vertical="center" wrapText="1"/>
    </xf>
    <xf numFmtId="0" fontId="22" fillId="26" borderId="11" xfId="57" applyFont="1" applyFill="1" applyBorder="1" applyAlignment="1" applyProtection="1">
      <alignment horizontal="center" vertical="center" wrapText="1"/>
    </xf>
    <xf numFmtId="0" fontId="22" fillId="26" borderId="19" xfId="57" applyFont="1" applyFill="1" applyBorder="1" applyAlignment="1" applyProtection="1">
      <alignment horizontal="center" vertical="center" wrapText="1"/>
    </xf>
    <xf numFmtId="0" fontId="22" fillId="26" borderId="15" xfId="57" applyFont="1" applyFill="1" applyBorder="1" applyAlignment="1" applyProtection="1">
      <alignment horizontal="center" vertical="center" wrapText="1"/>
    </xf>
    <xf numFmtId="0" fontId="22" fillId="26" borderId="10" xfId="57" applyFont="1" applyFill="1" applyBorder="1" applyAlignment="1" applyProtection="1">
      <alignment horizontal="center" vertical="center" wrapText="1"/>
    </xf>
    <xf numFmtId="0" fontId="22" fillId="26" borderId="16" xfId="57" applyFont="1" applyFill="1" applyBorder="1" applyAlignment="1" applyProtection="1">
      <alignment horizontal="center" vertical="center" wrapText="1"/>
    </xf>
    <xf numFmtId="49" fontId="22" fillId="21" borderId="15" xfId="57" applyNumberFormat="1" applyFont="1" applyFill="1" applyBorder="1" applyAlignment="1" applyProtection="1">
      <alignment horizontal="left" vertical="top" wrapText="1"/>
      <protection locked="0"/>
    </xf>
    <xf numFmtId="49" fontId="22" fillId="21" borderId="10" xfId="57" applyNumberFormat="1" applyFont="1" applyFill="1" applyBorder="1" applyAlignment="1" applyProtection="1">
      <alignment horizontal="left" vertical="top" wrapText="1"/>
      <protection locked="0"/>
    </xf>
    <xf numFmtId="49" fontId="22" fillId="21" borderId="16" xfId="57" applyNumberFormat="1" applyFont="1" applyFill="1" applyBorder="1" applyAlignment="1" applyProtection="1">
      <alignment horizontal="left" vertical="top" wrapText="1"/>
      <protection locked="0"/>
    </xf>
    <xf numFmtId="9" fontId="22" fillId="0" borderId="53" xfId="57" applyNumberFormat="1" applyFont="1" applyFill="1" applyBorder="1" applyAlignment="1" applyProtection="1">
      <alignment horizontal="right" vertical="center" wrapText="1"/>
    </xf>
    <xf numFmtId="9" fontId="22" fillId="0" borderId="55" xfId="57" applyNumberFormat="1" applyFont="1" applyFill="1" applyBorder="1" applyAlignment="1" applyProtection="1">
      <alignment horizontal="right" vertical="center" wrapText="1"/>
    </xf>
    <xf numFmtId="9" fontId="22" fillId="0" borderId="59" xfId="57" applyNumberFormat="1" applyFont="1" applyFill="1" applyBorder="1" applyAlignment="1" applyProtection="1">
      <alignment horizontal="right" vertical="center" wrapText="1"/>
    </xf>
    <xf numFmtId="9" fontId="22" fillId="0" borderId="60" xfId="57" applyNumberFormat="1" applyFont="1" applyFill="1" applyBorder="1" applyAlignment="1" applyProtection="1">
      <alignment horizontal="right" vertical="center" wrapText="1"/>
    </xf>
    <xf numFmtId="0" fontId="22" fillId="17" borderId="38" xfId="57" applyFont="1" applyFill="1" applyBorder="1" applyAlignment="1" applyProtection="1">
      <alignment horizontal="center" vertical="center" wrapText="1"/>
    </xf>
    <xf numFmtId="0" fontId="22" fillId="17" borderId="35" xfId="57" applyFont="1" applyFill="1" applyBorder="1" applyAlignment="1" applyProtection="1">
      <alignment horizontal="center" vertical="center" wrapText="1"/>
    </xf>
    <xf numFmtId="0" fontId="22" fillId="17" borderId="66" xfId="57" applyFont="1" applyFill="1" applyBorder="1" applyAlignment="1" applyProtection="1">
      <alignment horizontal="center" vertical="center" wrapText="1"/>
    </xf>
    <xf numFmtId="0" fontId="22" fillId="19" borderId="42" xfId="57" applyFont="1" applyFill="1" applyBorder="1" applyAlignment="1" applyProtection="1">
      <alignment horizontal="center" vertical="center" wrapText="1"/>
    </xf>
    <xf numFmtId="0" fontId="22" fillId="19" borderId="43" xfId="57" applyFont="1" applyFill="1" applyBorder="1" applyAlignment="1" applyProtection="1">
      <alignment horizontal="center" vertical="center" wrapText="1"/>
    </xf>
    <xf numFmtId="0" fontId="22" fillId="0" borderId="14" xfId="57" applyFont="1" applyFill="1" applyBorder="1" applyAlignment="1" applyProtection="1">
      <alignment horizontal="center" vertical="center" wrapText="1"/>
    </xf>
    <xf numFmtId="0" fontId="22" fillId="0" borderId="37" xfId="57" applyFont="1" applyFill="1" applyBorder="1" applyAlignment="1" applyProtection="1">
      <alignment horizontal="center" vertical="center" wrapText="1"/>
    </xf>
    <xf numFmtId="0" fontId="23" fillId="0" borderId="34" xfId="57" applyFont="1" applyBorder="1" applyAlignment="1" applyProtection="1">
      <alignment horizontal="center" vertical="center" wrapText="1"/>
    </xf>
    <xf numFmtId="0" fontId="23" fillId="0" borderId="21" xfId="57" applyFont="1" applyBorder="1" applyAlignment="1" applyProtection="1">
      <alignment horizontal="center" vertical="center" wrapText="1"/>
    </xf>
    <xf numFmtId="0" fontId="22" fillId="22" borderId="15" xfId="57" applyFont="1" applyFill="1" applyBorder="1" applyAlignment="1" applyProtection="1">
      <alignment horizontal="center" vertical="center" wrapText="1"/>
    </xf>
    <xf numFmtId="0" fontId="22" fillId="22" borderId="10" xfId="57" applyFont="1" applyFill="1" applyBorder="1" applyAlignment="1" applyProtection="1">
      <alignment horizontal="center" vertical="center" wrapText="1"/>
    </xf>
    <xf numFmtId="44" fontId="23" fillId="21" borderId="20" xfId="68" applyFont="1" applyFill="1" applyBorder="1" applyAlignment="1" applyProtection="1">
      <alignment horizontal="center" vertical="center" wrapText="1"/>
      <protection locked="0"/>
    </xf>
    <xf numFmtId="0" fontId="23" fillId="0" borderId="25" xfId="57" applyFont="1" applyBorder="1" applyAlignment="1" applyProtection="1">
      <alignment horizontal="left" vertical="top" wrapText="1"/>
    </xf>
    <xf numFmtId="0" fontId="23" fillId="0" borderId="33" xfId="57" applyFont="1" applyBorder="1" applyAlignment="1" applyProtection="1">
      <alignment horizontal="left" vertical="top" wrapText="1"/>
    </xf>
    <xf numFmtId="0" fontId="23" fillId="0" borderId="24" xfId="57" applyFont="1" applyBorder="1" applyAlignment="1" applyProtection="1">
      <alignment horizontal="left" vertical="top" wrapText="1"/>
    </xf>
    <xf numFmtId="0" fontId="23" fillId="0" borderId="59" xfId="57" applyFont="1" applyBorder="1" applyAlignment="1" applyProtection="1">
      <alignment horizontal="left" vertical="top" wrapText="1"/>
    </xf>
    <xf numFmtId="0" fontId="23" fillId="0" borderId="60" xfId="57" applyFont="1" applyBorder="1" applyAlignment="1" applyProtection="1">
      <alignment horizontal="left" vertical="top" wrapText="1"/>
    </xf>
    <xf numFmtId="0" fontId="23" fillId="0" borderId="61" xfId="57" applyFont="1" applyBorder="1" applyAlignment="1" applyProtection="1">
      <alignment horizontal="left" vertical="top" wrapText="1"/>
    </xf>
    <xf numFmtId="0" fontId="23" fillId="0" borderId="59" xfId="57" applyFont="1" applyBorder="1" applyAlignment="1" applyProtection="1">
      <alignment horizontal="left" vertical="center" wrapText="1"/>
    </xf>
    <xf numFmtId="0" fontId="23" fillId="0" borderId="60" xfId="57" applyFont="1" applyBorder="1" applyAlignment="1" applyProtection="1">
      <alignment horizontal="left" vertical="center" wrapText="1"/>
    </xf>
    <xf numFmtId="0" fontId="23" fillId="0" borderId="61" xfId="57" applyFont="1" applyBorder="1" applyAlignment="1" applyProtection="1">
      <alignment horizontal="left" vertical="center" wrapText="1"/>
    </xf>
    <xf numFmtId="0" fontId="22" fillId="0" borderId="15" xfId="57" applyFont="1" applyFill="1" applyBorder="1" applyAlignment="1" applyProtection="1">
      <alignment horizontal="center" vertical="center" wrapText="1"/>
    </xf>
    <xf numFmtId="49" fontId="22" fillId="21" borderId="25" xfId="57" applyNumberFormat="1" applyFont="1" applyFill="1" applyBorder="1" applyAlignment="1" applyProtection="1">
      <alignment horizontal="left" vertical="top" wrapText="1"/>
      <protection locked="0"/>
    </xf>
    <xf numFmtId="49" fontId="22" fillId="21" borderId="33" xfId="57" applyNumberFormat="1" applyFont="1" applyFill="1" applyBorder="1" applyAlignment="1" applyProtection="1">
      <alignment horizontal="left" vertical="top" wrapText="1"/>
      <protection locked="0"/>
    </xf>
    <xf numFmtId="49" fontId="22" fillId="21" borderId="24" xfId="57" applyNumberFormat="1" applyFont="1" applyFill="1" applyBorder="1" applyAlignment="1" applyProtection="1">
      <alignment horizontal="left" vertical="top" wrapText="1"/>
      <protection locked="0"/>
    </xf>
    <xf numFmtId="0" fontId="22" fillId="0" borderId="59" xfId="57" applyFont="1" applyFill="1" applyBorder="1" applyAlignment="1" applyProtection="1">
      <alignment horizontal="right" vertical="center" wrapText="1"/>
    </xf>
    <xf numFmtId="0" fontId="22" fillId="0" borderId="60" xfId="57" applyFont="1" applyFill="1" applyBorder="1" applyAlignment="1" applyProtection="1">
      <alignment horizontal="right" vertical="center" wrapText="1"/>
    </xf>
    <xf numFmtId="0" fontId="22" fillId="0" borderId="61" xfId="57" applyFont="1" applyFill="1" applyBorder="1" applyAlignment="1" applyProtection="1">
      <alignment horizontal="right" vertical="center" wrapText="1"/>
    </xf>
    <xf numFmtId="49" fontId="23" fillId="21" borderId="13" xfId="57" applyNumberFormat="1" applyFont="1" applyFill="1" applyBorder="1" applyAlignment="1" applyProtection="1">
      <alignment horizontal="left" vertical="top" wrapText="1"/>
      <protection locked="0"/>
    </xf>
    <xf numFmtId="49" fontId="23" fillId="21" borderId="39" xfId="57" applyNumberFormat="1" applyFont="1" applyFill="1" applyBorder="1" applyAlignment="1" applyProtection="1">
      <alignment horizontal="left" vertical="top" wrapText="1"/>
      <protection locked="0"/>
    </xf>
    <xf numFmtId="0" fontId="22" fillId="0" borderId="28" xfId="57" applyFont="1" applyFill="1" applyBorder="1" applyAlignment="1" applyProtection="1">
      <alignment horizontal="center" vertical="center" wrapText="1"/>
    </xf>
    <xf numFmtId="0" fontId="22" fillId="0" borderId="41" xfId="57" applyFont="1" applyFill="1" applyBorder="1" applyAlignment="1" applyProtection="1">
      <alignment horizontal="center" vertical="center" wrapText="1"/>
    </xf>
    <xf numFmtId="0" fontId="23" fillId="23" borderId="37" xfId="57" applyFont="1" applyFill="1" applyBorder="1" applyAlignment="1" applyProtection="1">
      <alignment horizontal="left" vertical="top" wrapText="1"/>
    </xf>
  </cellXfs>
  <cellStyles count="69">
    <cellStyle name="20 % - Akzent1" xfId="2"/>
    <cellStyle name="20 % - Akzent2" xfId="3"/>
    <cellStyle name="20 % - Akzent3" xfId="4"/>
    <cellStyle name="20 % - Akzent4" xfId="5"/>
    <cellStyle name="20 % - Akzent5" xfId="6"/>
    <cellStyle name="20 % - Akzent6" xfId="7"/>
    <cellStyle name="20% - Akzent1" xfId="8"/>
    <cellStyle name="20% - Akzent2" xfId="9"/>
    <cellStyle name="20% - Akzent3" xfId="10"/>
    <cellStyle name="20% - Akzent4" xfId="11"/>
    <cellStyle name="20% - Akzent5" xfId="12"/>
    <cellStyle name="20% - Akzent6" xfId="13"/>
    <cellStyle name="40 % - Akzent1" xfId="14"/>
    <cellStyle name="40 % - Akzent2" xfId="15"/>
    <cellStyle name="40 % - Akzent3" xfId="16"/>
    <cellStyle name="40 % - Akzent4" xfId="17"/>
    <cellStyle name="40 % - Akzent5" xfId="18"/>
    <cellStyle name="40 % - Akzent6" xfId="19"/>
    <cellStyle name="40% - Akzent1" xfId="20"/>
    <cellStyle name="40% - Akzent2" xfId="21"/>
    <cellStyle name="40% - Akzent3" xfId="22"/>
    <cellStyle name="40% - Akzent4" xfId="23"/>
    <cellStyle name="40% - Akzent5" xfId="24"/>
    <cellStyle name="40% - Akzent6" xfId="25"/>
    <cellStyle name="60 % - Akzent1" xfId="26"/>
    <cellStyle name="60 % - Akzent2" xfId="27"/>
    <cellStyle name="60 % - Akzent3" xfId="28"/>
    <cellStyle name="60 % - Akzent4" xfId="29"/>
    <cellStyle name="60 % - Akzent5" xfId="30"/>
    <cellStyle name="60 % - Akzent6" xfId="31"/>
    <cellStyle name="60% - Akzent1" xfId="32"/>
    <cellStyle name="60% - Akzent2" xfId="33"/>
    <cellStyle name="60% - Akzent3" xfId="34"/>
    <cellStyle name="60% - Akzent4" xfId="35"/>
    <cellStyle name="60% - Akzent5" xfId="36"/>
    <cellStyle name="60% - Akzent6" xfId="37"/>
    <cellStyle name="Akzent1" xfId="38"/>
    <cellStyle name="Akzent2" xfId="39"/>
    <cellStyle name="Akzent3" xfId="40"/>
    <cellStyle name="Akzent4" xfId="41"/>
    <cellStyle name="Akzent5" xfId="42"/>
    <cellStyle name="Akzent6" xfId="43"/>
    <cellStyle name="Ausgabe" xfId="44"/>
    <cellStyle name="Berechnung" xfId="45"/>
    <cellStyle name="Dezimal 2" xfId="46"/>
    <cellStyle name="Eingabe" xfId="47"/>
    <cellStyle name="Ergebnis" xfId="48"/>
    <cellStyle name="Erklärender Text" xfId="49"/>
    <cellStyle name="Gut" xfId="50"/>
    <cellStyle name="Komma" xfId="1" builtinId="3"/>
    <cellStyle name="Komma 2" xfId="66"/>
    <cellStyle name="Normal_DK Partnerbudget" xfId="51"/>
    <cellStyle name="Normal_Übersicht" xfId="52"/>
    <cellStyle name="Notiz" xfId="53"/>
    <cellStyle name="Prozent" xfId="54" builtinId="5"/>
    <cellStyle name="Prozent 2" xfId="55"/>
    <cellStyle name="Prozent 3" xfId="67"/>
    <cellStyle name="Schlecht" xfId="56"/>
    <cellStyle name="Standard" xfId="0" builtinId="0"/>
    <cellStyle name="Standard 2" xfId="57"/>
    <cellStyle name="Überschrift" xfId="60"/>
    <cellStyle name="Überschrift 1" xfId="61"/>
    <cellStyle name="Überschrift 2" xfId="62"/>
    <cellStyle name="Überschrift 3" xfId="63"/>
    <cellStyle name="Überschrift 4" xfId="64"/>
    <cellStyle name="Verknüpfte Zelle" xfId="58"/>
    <cellStyle name="Währung" xfId="68" builtinId="4"/>
    <cellStyle name="Warnender Text" xfId="59"/>
    <cellStyle name="Zelle überprüfen" xfId="65"/>
  </cellStyles>
  <dxfs count="51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FF0000"/>
        </patternFill>
      </fill>
    </dxf>
    <dxf>
      <fill>
        <patternFill>
          <bgColor theme="0"/>
        </patternFill>
      </fill>
    </dxf>
    <dxf>
      <fill>
        <patternFill>
          <bgColor rgb="FF00B6ED"/>
        </patternFill>
      </fill>
    </dxf>
    <dxf>
      <fill>
        <patternFill>
          <bgColor rgb="FFDD0841"/>
        </patternFill>
      </fill>
    </dxf>
    <dxf>
      <fill>
        <patternFill>
          <bgColor rgb="FF00B6ED"/>
        </patternFill>
      </fill>
    </dxf>
    <dxf>
      <fill>
        <patternFill>
          <bgColor rgb="FFDD0841"/>
        </patternFill>
      </fill>
    </dxf>
    <dxf>
      <font>
        <b/>
        <i val="0"/>
        <color rgb="FF00B6ED"/>
      </font>
      <fill>
        <patternFill patternType="none">
          <bgColor auto="1"/>
        </patternFill>
      </fill>
    </dxf>
    <dxf>
      <font>
        <b/>
        <i val="0"/>
        <color rgb="FFDD0841"/>
      </font>
      <fill>
        <patternFill patternType="none">
          <bgColor auto="1"/>
        </patternFill>
      </fill>
    </dxf>
    <dxf>
      <fill>
        <patternFill>
          <bgColor theme="0"/>
        </patternFill>
      </fill>
    </dxf>
    <dxf>
      <fill>
        <patternFill>
          <bgColor rgb="FF00B6ED"/>
        </patternFill>
      </fill>
    </dxf>
    <dxf>
      <fill>
        <patternFill>
          <bgColor rgb="FFDD084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0C0C0"/>
      <color rgb="FF003399"/>
      <color rgb="FF6BCFF6"/>
      <color rgb="FF6BCF92"/>
      <color rgb="FF66FFFF"/>
      <color rgb="FF00B6ED"/>
      <color rgb="FF21BDBD"/>
      <color rgb="FFB9D9EB"/>
      <color rgb="FF000090"/>
      <color rgb="FFDD08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O36"/>
  <sheetViews>
    <sheetView workbookViewId="0">
      <selection activeCell="N8" sqref="N8"/>
    </sheetView>
  </sheetViews>
  <sheetFormatPr baseColWidth="10" defaultRowHeight="15" x14ac:dyDescent="0.25"/>
  <sheetData>
    <row r="2" spans="2:15" ht="15.75" thickBot="1" x14ac:dyDescent="0.3"/>
    <row r="3" spans="2:15" ht="15.75" thickBot="1" x14ac:dyDescent="0.3">
      <c r="B3" s="227" t="s">
        <v>73</v>
      </c>
      <c r="C3" s="228"/>
      <c r="D3" s="228"/>
      <c r="E3" s="229"/>
      <c r="G3" s="5" t="s">
        <v>107</v>
      </c>
      <c r="H3" s="6">
        <v>0</v>
      </c>
      <c r="I3" s="6">
        <v>0.06</v>
      </c>
      <c r="J3" s="7">
        <v>0.15</v>
      </c>
      <c r="K3" s="7">
        <v>0.4</v>
      </c>
      <c r="L3" s="8">
        <v>1</v>
      </c>
      <c r="M3" s="207">
        <v>0.65</v>
      </c>
      <c r="N3" s="211">
        <v>1E-8</v>
      </c>
      <c r="O3" s="211">
        <v>0.99999998999999995</v>
      </c>
    </row>
    <row r="4" spans="2:15" ht="15.75" thickBot="1" x14ac:dyDescent="0.3">
      <c r="B4" s="232" t="s">
        <v>327</v>
      </c>
      <c r="C4" s="233"/>
      <c r="D4" s="233"/>
      <c r="E4" s="234"/>
    </row>
    <row r="5" spans="2:15" ht="15.75" thickBot="1" x14ac:dyDescent="0.3">
      <c r="B5" s="232" t="s">
        <v>328</v>
      </c>
      <c r="C5" s="233"/>
      <c r="D5" s="233"/>
      <c r="E5" s="234"/>
      <c r="G5" s="5" t="s">
        <v>109</v>
      </c>
      <c r="H5" s="96">
        <v>44197</v>
      </c>
      <c r="I5" s="97">
        <v>47483</v>
      </c>
    </row>
    <row r="6" spans="2:15" x14ac:dyDescent="0.25">
      <c r="B6" s="232" t="s">
        <v>174</v>
      </c>
      <c r="C6" s="233"/>
      <c r="D6" s="233"/>
      <c r="E6" s="234"/>
    </row>
    <row r="7" spans="2:15" x14ac:dyDescent="0.25">
      <c r="B7" s="232" t="s">
        <v>172</v>
      </c>
      <c r="C7" s="233"/>
      <c r="D7" s="233"/>
      <c r="E7" s="234"/>
      <c r="F7" s="2"/>
    </row>
    <row r="8" spans="2:15" ht="15" customHeight="1" x14ac:dyDescent="0.25">
      <c r="B8" s="232" t="s">
        <v>173</v>
      </c>
      <c r="C8" s="233"/>
      <c r="D8" s="233"/>
      <c r="E8" s="234"/>
      <c r="F8" s="2"/>
    </row>
    <row r="9" spans="2:15" ht="15" customHeight="1" thickBot="1" x14ac:dyDescent="0.3">
      <c r="B9" s="224" t="s">
        <v>155</v>
      </c>
      <c r="C9" s="225"/>
      <c r="D9" s="225"/>
      <c r="E9" s="226"/>
      <c r="F9" s="2"/>
    </row>
    <row r="10" spans="2:15" ht="15.75" thickBot="1" x14ac:dyDescent="0.3"/>
    <row r="11" spans="2:15" x14ac:dyDescent="0.25">
      <c r="B11" s="230" t="s">
        <v>116</v>
      </c>
      <c r="C11" s="231"/>
    </row>
    <row r="12" spans="2:15" x14ac:dyDescent="0.25">
      <c r="B12" s="93" t="s">
        <v>11</v>
      </c>
      <c r="C12" s="94"/>
    </row>
    <row r="13" spans="2:15" x14ac:dyDescent="0.25">
      <c r="B13" s="89" t="s">
        <v>117</v>
      </c>
      <c r="C13" s="90"/>
    </row>
    <row r="14" spans="2:15" x14ac:dyDescent="0.25">
      <c r="B14" s="89" t="s">
        <v>118</v>
      </c>
      <c r="C14" s="90"/>
    </row>
    <row r="15" spans="2:15" x14ac:dyDescent="0.25">
      <c r="B15" s="89" t="s">
        <v>119</v>
      </c>
      <c r="C15" s="90"/>
    </row>
    <row r="16" spans="2:15" x14ac:dyDescent="0.25">
      <c r="B16" s="89" t="s">
        <v>120</v>
      </c>
      <c r="C16" s="90"/>
    </row>
    <row r="17" spans="2:3" x14ac:dyDescent="0.25">
      <c r="B17" s="89" t="s">
        <v>121</v>
      </c>
      <c r="C17" s="90"/>
    </row>
    <row r="18" spans="2:3" x14ac:dyDescent="0.25">
      <c r="B18" s="89" t="s">
        <v>122</v>
      </c>
      <c r="C18" s="90"/>
    </row>
    <row r="19" spans="2:3" x14ac:dyDescent="0.25">
      <c r="B19" s="89" t="s">
        <v>123</v>
      </c>
      <c r="C19" s="90"/>
    </row>
    <row r="20" spans="2:3" x14ac:dyDescent="0.25">
      <c r="B20" s="89" t="s">
        <v>124</v>
      </c>
      <c r="C20" s="90"/>
    </row>
    <row r="21" spans="2:3" x14ac:dyDescent="0.25">
      <c r="B21" s="89" t="s">
        <v>125</v>
      </c>
      <c r="C21" s="90"/>
    </row>
    <row r="22" spans="2:3" x14ac:dyDescent="0.25">
      <c r="B22" s="89" t="s">
        <v>126</v>
      </c>
      <c r="C22" s="90"/>
    </row>
    <row r="23" spans="2:3" x14ac:dyDescent="0.25">
      <c r="B23" s="89" t="s">
        <v>127</v>
      </c>
      <c r="C23" s="90"/>
    </row>
    <row r="24" spans="2:3" x14ac:dyDescent="0.25">
      <c r="B24" s="89" t="s">
        <v>128</v>
      </c>
      <c r="C24" s="90"/>
    </row>
    <row r="25" spans="2:3" x14ac:dyDescent="0.25">
      <c r="B25" s="89" t="s">
        <v>129</v>
      </c>
      <c r="C25" s="90"/>
    </row>
    <row r="26" spans="2:3" x14ac:dyDescent="0.25">
      <c r="B26" s="89" t="s">
        <v>130</v>
      </c>
      <c r="C26" s="90"/>
    </row>
    <row r="27" spans="2:3" x14ac:dyDescent="0.25">
      <c r="B27" s="89" t="s">
        <v>131</v>
      </c>
      <c r="C27" s="90"/>
    </row>
    <row r="28" spans="2:3" x14ac:dyDescent="0.25">
      <c r="B28" s="89" t="s">
        <v>132</v>
      </c>
      <c r="C28" s="90"/>
    </row>
    <row r="29" spans="2:3" x14ac:dyDescent="0.25">
      <c r="B29" s="89" t="s">
        <v>133</v>
      </c>
      <c r="C29" s="90"/>
    </row>
    <row r="30" spans="2:3" x14ac:dyDescent="0.25">
      <c r="B30" s="89" t="s">
        <v>134</v>
      </c>
      <c r="C30" s="90"/>
    </row>
    <row r="31" spans="2:3" x14ac:dyDescent="0.25">
      <c r="B31" s="89" t="s">
        <v>135</v>
      </c>
      <c r="C31" s="90"/>
    </row>
    <row r="32" spans="2:3" x14ac:dyDescent="0.25">
      <c r="B32" s="89" t="s">
        <v>136</v>
      </c>
      <c r="C32" s="90"/>
    </row>
    <row r="33" spans="2:3" x14ac:dyDescent="0.25">
      <c r="B33" s="89" t="s">
        <v>137</v>
      </c>
      <c r="C33" s="90"/>
    </row>
    <row r="34" spans="2:3" x14ac:dyDescent="0.25">
      <c r="B34" s="89" t="s">
        <v>138</v>
      </c>
      <c r="C34" s="90"/>
    </row>
    <row r="35" spans="2:3" x14ac:dyDescent="0.25">
      <c r="B35" s="89" t="s">
        <v>139</v>
      </c>
      <c r="C35" s="90"/>
    </row>
    <row r="36" spans="2:3" ht="15.75" thickBot="1" x14ac:dyDescent="0.3">
      <c r="B36" s="91" t="s">
        <v>140</v>
      </c>
      <c r="C36" s="92"/>
    </row>
  </sheetData>
  <mergeCells count="8">
    <mergeCell ref="B9:E9"/>
    <mergeCell ref="B3:E3"/>
    <mergeCell ref="B11:C11"/>
    <mergeCell ref="B4:E4"/>
    <mergeCell ref="B5:E5"/>
    <mergeCell ref="B6:E6"/>
    <mergeCell ref="B7:E7"/>
    <mergeCell ref="B8:E8"/>
  </mergeCell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K1" sqref="K1:K6"/>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7" t="s">
        <v>205</v>
      </c>
      <c r="C1" s="558"/>
      <c r="D1" s="558"/>
      <c r="E1" s="558"/>
      <c r="F1" s="558"/>
      <c r="G1" s="558"/>
      <c r="H1" s="558"/>
      <c r="I1" s="559"/>
      <c r="J1" s="42"/>
      <c r="K1" s="531" t="s">
        <v>152</v>
      </c>
      <c r="L1" s="522" t="s">
        <v>158</v>
      </c>
      <c r="M1" s="523"/>
      <c r="N1" s="523"/>
      <c r="O1" s="523"/>
      <c r="P1" s="523"/>
      <c r="Q1" s="5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8" t="s">
        <v>85</v>
      </c>
      <c r="C2" s="569"/>
      <c r="D2" s="625" t="str">
        <f>IF('Angaben-Oplysninger'!E4="","",'Angaben-Oplysninger'!E4)</f>
        <v/>
      </c>
      <c r="E2" s="625"/>
      <c r="F2" s="569" t="s">
        <v>86</v>
      </c>
      <c r="G2" s="569"/>
      <c r="H2" s="626" t="str">
        <f>K85</f>
        <v>-</v>
      </c>
      <c r="I2" s="627"/>
      <c r="J2" s="44"/>
      <c r="K2" s="532"/>
      <c r="L2" s="525"/>
      <c r="M2" s="526"/>
      <c r="N2" s="526"/>
      <c r="O2" s="526"/>
      <c r="P2" s="526"/>
      <c r="Q2" s="527"/>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8" t="s">
        <v>87</v>
      </c>
      <c r="C3" s="569"/>
      <c r="D3" s="625" t="str">
        <f>IF('Angaben-Oplysninger'!F18="","",'Angaben-Oplysninger'!F18)</f>
        <v/>
      </c>
      <c r="E3" s="625"/>
      <c r="F3" s="569" t="s">
        <v>88</v>
      </c>
      <c r="G3" s="569"/>
      <c r="H3" s="629">
        <f>J81</f>
        <v>0</v>
      </c>
      <c r="I3" s="630"/>
      <c r="J3" s="44"/>
      <c r="K3" s="532"/>
      <c r="L3" s="525"/>
      <c r="M3" s="526"/>
      <c r="N3" s="526"/>
      <c r="O3" s="526"/>
      <c r="P3" s="526"/>
      <c r="Q3" s="527"/>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8" t="s">
        <v>113</v>
      </c>
      <c r="C4" s="569"/>
      <c r="D4" s="625" t="str">
        <f>IF('Angaben-Oplysninger'!D18="","",'Angaben-Oplysninger'!D18)</f>
        <v/>
      </c>
      <c r="E4" s="625"/>
      <c r="F4" s="569" t="s">
        <v>89</v>
      </c>
      <c r="G4" s="569"/>
      <c r="H4" s="629">
        <f>I85</f>
        <v>0</v>
      </c>
      <c r="I4" s="630"/>
      <c r="J4" s="44"/>
      <c r="K4" s="532"/>
      <c r="L4" s="525"/>
      <c r="M4" s="526"/>
      <c r="N4" s="526"/>
      <c r="O4" s="526"/>
      <c r="P4" s="526"/>
      <c r="Q4" s="527"/>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3" t="s">
        <v>114</v>
      </c>
      <c r="C5" s="624"/>
      <c r="D5" s="628" t="str">
        <f>'Angaben-Oplysninger'!C18</f>
        <v>Projektpartner 6</v>
      </c>
      <c r="E5" s="628"/>
      <c r="F5" s="624" t="s">
        <v>90</v>
      </c>
      <c r="G5" s="624"/>
      <c r="H5" s="566" t="str">
        <f>IF(H2="-","-",H3*(100%-H2))</f>
        <v>-</v>
      </c>
      <c r="I5" s="567"/>
      <c r="J5" s="44"/>
      <c r="K5" s="532"/>
      <c r="L5" s="525"/>
      <c r="M5" s="526"/>
      <c r="N5" s="526"/>
      <c r="O5" s="526"/>
      <c r="P5" s="526"/>
      <c r="Q5" s="527"/>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3"/>
      <c r="L6" s="528"/>
      <c r="M6" s="529"/>
      <c r="N6" s="529"/>
      <c r="O6" s="529"/>
      <c r="P6" s="529"/>
      <c r="Q6" s="530"/>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60" t="s">
        <v>348</v>
      </c>
      <c r="C8" s="561"/>
      <c r="D8" s="561"/>
      <c r="E8" s="631" t="s">
        <v>159</v>
      </c>
      <c r="F8" s="301"/>
      <c r="G8" s="301"/>
      <c r="H8" s="301"/>
      <c r="I8" s="301"/>
      <c r="J8" s="301"/>
      <c r="K8" s="301"/>
      <c r="L8" s="301"/>
      <c r="M8" s="301"/>
      <c r="N8" s="301"/>
      <c r="O8" s="301"/>
      <c r="P8" s="301"/>
      <c r="Q8" s="632"/>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2"/>
      <c r="C9" s="563"/>
      <c r="D9" s="563"/>
      <c r="E9" s="114" t="s">
        <v>108</v>
      </c>
      <c r="F9" s="508" t="s">
        <v>335</v>
      </c>
      <c r="G9" s="508"/>
      <c r="H9" s="113" t="s">
        <v>243</v>
      </c>
      <c r="I9" s="113" t="s">
        <v>80</v>
      </c>
      <c r="J9" s="113" t="s">
        <v>6</v>
      </c>
      <c r="K9" s="113" t="s">
        <v>80</v>
      </c>
      <c r="L9" s="113" t="s">
        <v>7</v>
      </c>
      <c r="M9" s="113" t="s">
        <v>80</v>
      </c>
      <c r="N9" s="113" t="s">
        <v>8</v>
      </c>
      <c r="O9" s="113" t="s">
        <v>20</v>
      </c>
      <c r="P9" s="508" t="s">
        <v>336</v>
      </c>
      <c r="Q9" s="635"/>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2"/>
      <c r="C10" s="563"/>
      <c r="D10" s="563"/>
      <c r="E10" s="47" t="s">
        <v>334</v>
      </c>
      <c r="F10" s="492"/>
      <c r="G10" s="492"/>
      <c r="H10" s="202">
        <f>IF($D$3="DE",62,IF($D$3="DK",68,0))</f>
        <v>0</v>
      </c>
      <c r="I10" s="213"/>
      <c r="J10" s="200">
        <f>$H10*I10*1720</f>
        <v>0</v>
      </c>
      <c r="K10" s="213">
        <v>0</v>
      </c>
      <c r="L10" s="200">
        <f>$H10*K10*1720</f>
        <v>0</v>
      </c>
      <c r="M10" s="213">
        <v>0</v>
      </c>
      <c r="N10" s="200">
        <f>$H10*M10*1720</f>
        <v>0</v>
      </c>
      <c r="O10" s="204">
        <f>J10+L10+N10</f>
        <v>0</v>
      </c>
      <c r="P10" s="518"/>
      <c r="Q10" s="633"/>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2"/>
      <c r="C11" s="563"/>
      <c r="D11" s="563"/>
      <c r="E11" s="47" t="s">
        <v>83</v>
      </c>
      <c r="F11" s="492"/>
      <c r="G11" s="492"/>
      <c r="H11" s="202">
        <f>IF($D$3="DE",46,IF($D$3="DK",51,0))</f>
        <v>0</v>
      </c>
      <c r="I11" s="213">
        <v>0</v>
      </c>
      <c r="J11" s="200">
        <f>$H11*I11*1720</f>
        <v>0</v>
      </c>
      <c r="K11" s="213">
        <v>0</v>
      </c>
      <c r="L11" s="200">
        <f>$H11*K11*1720</f>
        <v>0</v>
      </c>
      <c r="M11" s="213">
        <v>0</v>
      </c>
      <c r="N11" s="200">
        <f>$H11*M11*1720</f>
        <v>0</v>
      </c>
      <c r="O11" s="204">
        <f>J11+L11+N11</f>
        <v>0</v>
      </c>
      <c r="P11" s="518"/>
      <c r="Q11" s="633"/>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2"/>
      <c r="C12" s="563"/>
      <c r="D12" s="563"/>
      <c r="E12" s="48" t="s">
        <v>84</v>
      </c>
      <c r="F12" s="611"/>
      <c r="G12" s="611"/>
      <c r="H12" s="203">
        <f>IF($D$3="DE",31,IF($D$3="DK",33,0))</f>
        <v>0</v>
      </c>
      <c r="I12" s="214">
        <v>0</v>
      </c>
      <c r="J12" s="201">
        <f>$H12*I12*1720</f>
        <v>0</v>
      </c>
      <c r="K12" s="214">
        <v>0</v>
      </c>
      <c r="L12" s="201">
        <f>$H12*K12*1720</f>
        <v>0</v>
      </c>
      <c r="M12" s="214">
        <v>0</v>
      </c>
      <c r="N12" s="201">
        <f>$H12*M12*1720</f>
        <v>0</v>
      </c>
      <c r="O12" s="205">
        <f>J12+L12+N12</f>
        <v>0</v>
      </c>
      <c r="P12" s="519"/>
      <c r="Q12" s="63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4"/>
      <c r="C13" s="565"/>
      <c r="D13" s="565"/>
      <c r="E13" s="511" t="s">
        <v>20</v>
      </c>
      <c r="F13" s="512"/>
      <c r="G13" s="512"/>
      <c r="H13" s="512"/>
      <c r="I13" s="513">
        <f>SUM(J10:J12)</f>
        <v>0</v>
      </c>
      <c r="J13" s="513"/>
      <c r="K13" s="513">
        <f>SUM(L10:L12)</f>
        <v>0</v>
      </c>
      <c r="L13" s="513"/>
      <c r="M13" s="513">
        <f>SUM(N10:N12)</f>
        <v>0</v>
      </c>
      <c r="N13" s="513"/>
      <c r="O13" s="206">
        <f>I13+K13+M13</f>
        <v>0</v>
      </c>
      <c r="P13" s="520"/>
      <c r="Q13" s="521"/>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6" t="s">
        <v>380</v>
      </c>
      <c r="C15" s="497"/>
      <c r="D15" s="498"/>
      <c r="E15" s="514" t="s">
        <v>311</v>
      </c>
      <c r="F15" s="515"/>
      <c r="G15" s="515"/>
      <c r="H15" s="515"/>
      <c r="I15" s="515"/>
      <c r="J15" s="515"/>
      <c r="K15" s="515"/>
      <c r="L15" s="515"/>
      <c r="M15" s="516"/>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9"/>
      <c r="C16" s="500"/>
      <c r="D16" s="501"/>
      <c r="E16" s="119" t="s">
        <v>108</v>
      </c>
      <c r="F16" s="508" t="s">
        <v>335</v>
      </c>
      <c r="G16" s="508"/>
      <c r="H16" s="119" t="s">
        <v>243</v>
      </c>
      <c r="I16" s="119" t="s">
        <v>80</v>
      </c>
      <c r="J16" s="119" t="s">
        <v>310</v>
      </c>
      <c r="K16" s="517" t="s">
        <v>336</v>
      </c>
      <c r="L16" s="517"/>
      <c r="M16" s="517"/>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9"/>
      <c r="C17" s="500"/>
      <c r="D17" s="501"/>
      <c r="E17" s="120" t="s">
        <v>82</v>
      </c>
      <c r="F17" s="509"/>
      <c r="G17" s="509"/>
      <c r="H17" s="200">
        <f>IF($D$3="DE",62,IF($D$3="DK",68,0))</f>
        <v>0</v>
      </c>
      <c r="I17" s="215">
        <v>0</v>
      </c>
      <c r="J17" s="200">
        <f>$H17*I17*430</f>
        <v>0</v>
      </c>
      <c r="K17" s="518"/>
      <c r="L17" s="518"/>
      <c r="M17" s="518"/>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2"/>
      <c r="C18" s="503"/>
      <c r="D18" s="504"/>
      <c r="E18" s="120" t="s">
        <v>83</v>
      </c>
      <c r="F18" s="509"/>
      <c r="G18" s="509"/>
      <c r="H18" s="200">
        <f>IF($D$3="DE",46,IF($D$3="DK",51,0))</f>
        <v>0</v>
      </c>
      <c r="I18" s="215">
        <v>0</v>
      </c>
      <c r="J18" s="200">
        <f>$H18*I18*430</f>
        <v>0</v>
      </c>
      <c r="K18" s="518"/>
      <c r="L18" s="518"/>
      <c r="M18" s="518"/>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2"/>
      <c r="C19" s="503"/>
      <c r="D19" s="504"/>
      <c r="E19" s="121" t="s">
        <v>84</v>
      </c>
      <c r="F19" s="510"/>
      <c r="G19" s="510"/>
      <c r="H19" s="201">
        <f>IF($D$3="DE",31,IF($D$3="DK",33,0))</f>
        <v>0</v>
      </c>
      <c r="I19" s="216">
        <v>0</v>
      </c>
      <c r="J19" s="201">
        <f>$H19*I19*430</f>
        <v>0</v>
      </c>
      <c r="K19" s="519"/>
      <c r="L19" s="519"/>
      <c r="M19" s="519"/>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5"/>
      <c r="C20" s="506"/>
      <c r="D20" s="507"/>
      <c r="E20" s="511" t="s">
        <v>20</v>
      </c>
      <c r="F20" s="512"/>
      <c r="G20" s="512"/>
      <c r="H20" s="512"/>
      <c r="I20" s="513">
        <f>SUM(J17:J19)</f>
        <v>0</v>
      </c>
      <c r="J20" s="513"/>
      <c r="K20" s="520"/>
      <c r="L20" s="520"/>
      <c r="M20" s="521"/>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7"/>
      <c r="B21" s="117"/>
      <c r="C21" s="117"/>
      <c r="D21" s="117"/>
      <c r="E21" s="117"/>
      <c r="F21" s="117"/>
      <c r="G21" s="117"/>
      <c r="H21" s="117"/>
      <c r="I21" s="117"/>
      <c r="J21" s="117"/>
      <c r="K21" s="117"/>
      <c r="L21" s="117"/>
      <c r="M21" s="117"/>
      <c r="N21" s="117"/>
      <c r="O21" s="117"/>
      <c r="P21" s="117"/>
      <c r="Q21" s="117"/>
    </row>
    <row r="22" spans="1:335" s="45" customFormat="1" ht="37.5" customHeight="1" x14ac:dyDescent="0.25">
      <c r="A22" s="44"/>
      <c r="B22" s="548" t="s">
        <v>190</v>
      </c>
      <c r="C22" s="549"/>
      <c r="D22" s="549"/>
      <c r="E22" s="550"/>
      <c r="F22" s="664" t="s">
        <v>160</v>
      </c>
      <c r="G22" s="665"/>
      <c r="H22" s="665"/>
      <c r="I22" s="665"/>
      <c r="J22" s="665"/>
      <c r="K22" s="665"/>
      <c r="L22" s="666"/>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1"/>
      <c r="C23" s="552"/>
      <c r="D23" s="552"/>
      <c r="E23" s="553"/>
      <c r="F23" s="671"/>
      <c r="G23" s="672"/>
      <c r="H23" s="113">
        <v>1</v>
      </c>
      <c r="I23" s="113">
        <v>2</v>
      </c>
      <c r="J23" s="113">
        <v>3</v>
      </c>
      <c r="K23" s="113" t="s">
        <v>310</v>
      </c>
      <c r="L23" s="115"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1"/>
      <c r="C24" s="552"/>
      <c r="D24" s="552"/>
      <c r="E24" s="553"/>
      <c r="F24" s="104">
        <v>0.15</v>
      </c>
      <c r="G24" s="105" t="s">
        <v>10</v>
      </c>
      <c r="H24" s="198">
        <f>I13</f>
        <v>0</v>
      </c>
      <c r="I24" s="198">
        <f>K13</f>
        <v>0</v>
      </c>
      <c r="J24" s="198">
        <f>M13</f>
        <v>0</v>
      </c>
      <c r="K24" s="198">
        <f>I20</f>
        <v>0</v>
      </c>
      <c r="L24" s="199">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4"/>
      <c r="C25" s="555"/>
      <c r="D25" s="555"/>
      <c r="E25" s="556"/>
      <c r="F25" s="660" t="s">
        <v>20</v>
      </c>
      <c r="G25" s="661"/>
      <c r="H25" s="191">
        <f>H24*$F$24</f>
        <v>0</v>
      </c>
      <c r="I25" s="191">
        <f>I24*$F$24</f>
        <v>0</v>
      </c>
      <c r="J25" s="191">
        <f>J24*$F$24</f>
        <v>0</v>
      </c>
      <c r="K25" s="191">
        <f>K24*$F$24</f>
        <v>0</v>
      </c>
      <c r="L25" s="197">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8" t="s">
        <v>191</v>
      </c>
      <c r="C27" s="549"/>
      <c r="D27" s="549"/>
      <c r="E27" s="549"/>
      <c r="F27" s="664" t="s">
        <v>163</v>
      </c>
      <c r="G27" s="665"/>
      <c r="H27" s="665"/>
      <c r="I27" s="665"/>
      <c r="J27" s="665"/>
      <c r="K27" s="665"/>
      <c r="L27" s="666"/>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1"/>
      <c r="C28" s="552"/>
      <c r="D28" s="552"/>
      <c r="E28" s="552"/>
      <c r="F28" s="671"/>
      <c r="G28" s="672"/>
      <c r="H28" s="113">
        <v>1</v>
      </c>
      <c r="I28" s="113">
        <v>2</v>
      </c>
      <c r="J28" s="113">
        <v>3</v>
      </c>
      <c r="K28" s="124" t="s">
        <v>310</v>
      </c>
      <c r="L28" s="115"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1"/>
      <c r="C29" s="552"/>
      <c r="D29" s="552"/>
      <c r="E29" s="552"/>
      <c r="F29" s="4">
        <v>0.06</v>
      </c>
      <c r="G29" s="57" t="s">
        <v>10</v>
      </c>
      <c r="H29" s="188">
        <f>I13</f>
        <v>0</v>
      </c>
      <c r="I29" s="188">
        <f>K13</f>
        <v>0</v>
      </c>
      <c r="J29" s="188">
        <f>M13</f>
        <v>0</v>
      </c>
      <c r="K29" s="176"/>
      <c r="L29" s="195">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4"/>
      <c r="C30" s="555"/>
      <c r="D30" s="555"/>
      <c r="E30" s="555"/>
      <c r="F30" s="662" t="s">
        <v>93</v>
      </c>
      <c r="G30" s="663"/>
      <c r="H30" s="191">
        <f>H29*$F$29</f>
        <v>0</v>
      </c>
      <c r="I30" s="191">
        <f>I29*$F$29</f>
        <v>0</v>
      </c>
      <c r="J30" s="191">
        <f>J29*$F$29</f>
        <v>0</v>
      </c>
      <c r="K30" s="196"/>
      <c r="L30" s="197">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7" customFormat="1" ht="15" customHeight="1" thickBot="1" x14ac:dyDescent="0.3"/>
    <row r="32" spans="1:335" s="56" customFormat="1" ht="37.5" customHeight="1" x14ac:dyDescent="0.25">
      <c r="A32" s="44"/>
      <c r="B32" s="496" t="s">
        <v>259</v>
      </c>
      <c r="C32" s="497"/>
      <c r="D32" s="643"/>
      <c r="E32" s="631" t="s">
        <v>94</v>
      </c>
      <c r="F32" s="301"/>
      <c r="G32" s="301"/>
      <c r="H32" s="301"/>
      <c r="I32" s="301"/>
      <c r="J32" s="632"/>
      <c r="K32" s="667" t="s">
        <v>91</v>
      </c>
      <c r="L32" s="667"/>
      <c r="M32" s="667"/>
      <c r="N32" s="667"/>
      <c r="O32" s="667"/>
      <c r="P32" s="667"/>
      <c r="Q32" s="668"/>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9"/>
      <c r="C33" s="500"/>
      <c r="D33" s="501"/>
      <c r="E33" s="673" t="s">
        <v>115</v>
      </c>
      <c r="F33" s="674"/>
      <c r="G33" s="674" t="s">
        <v>164</v>
      </c>
      <c r="H33" s="674"/>
      <c r="I33" s="143" t="s">
        <v>95</v>
      </c>
      <c r="J33" s="144" t="s">
        <v>96</v>
      </c>
      <c r="K33" s="95">
        <v>1</v>
      </c>
      <c r="L33" s="113">
        <v>2</v>
      </c>
      <c r="M33" s="113">
        <v>3</v>
      </c>
      <c r="N33" s="119" t="s">
        <v>310</v>
      </c>
      <c r="O33" s="113" t="s">
        <v>93</v>
      </c>
      <c r="P33" s="669" t="s">
        <v>81</v>
      </c>
      <c r="Q33" s="670"/>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9"/>
      <c r="C34" s="500"/>
      <c r="D34" s="501"/>
      <c r="E34" s="575" t="s">
        <v>2</v>
      </c>
      <c r="F34" s="576"/>
      <c r="G34" s="576" t="s">
        <v>3</v>
      </c>
      <c r="H34" s="576"/>
      <c r="I34" s="129" t="s">
        <v>154</v>
      </c>
      <c r="J34" s="145" t="s">
        <v>121</v>
      </c>
      <c r="K34" s="151">
        <v>500</v>
      </c>
      <c r="L34" s="152">
        <v>150</v>
      </c>
      <c r="M34" s="152">
        <v>150</v>
      </c>
      <c r="N34" s="152">
        <v>40</v>
      </c>
      <c r="O34" s="153">
        <f>SUM(K34:N34)</f>
        <v>840</v>
      </c>
      <c r="P34" s="488"/>
      <c r="Q34" s="489"/>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9"/>
      <c r="C35" s="500"/>
      <c r="D35" s="501"/>
      <c r="E35" s="493"/>
      <c r="F35" s="492"/>
      <c r="G35" s="492"/>
      <c r="H35" s="492"/>
      <c r="I35" s="217"/>
      <c r="J35" s="218"/>
      <c r="K35" s="147"/>
      <c r="L35" s="148"/>
      <c r="M35" s="148"/>
      <c r="N35" s="148"/>
      <c r="O35" s="154">
        <f t="shared" ref="O35:O47" si="0">SUM(K35:N35)</f>
        <v>0</v>
      </c>
      <c r="P35" s="490"/>
      <c r="Q35" s="491"/>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9"/>
      <c r="C36" s="500"/>
      <c r="D36" s="501"/>
      <c r="E36" s="493"/>
      <c r="F36" s="492"/>
      <c r="G36" s="492"/>
      <c r="H36" s="492"/>
      <c r="I36" s="217"/>
      <c r="J36" s="218"/>
      <c r="K36" s="147"/>
      <c r="L36" s="148"/>
      <c r="M36" s="148"/>
      <c r="N36" s="148"/>
      <c r="O36" s="154">
        <f t="shared" si="0"/>
        <v>0</v>
      </c>
      <c r="P36" s="490"/>
      <c r="Q36" s="491"/>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9"/>
      <c r="C37" s="500"/>
      <c r="D37" s="501"/>
      <c r="E37" s="493"/>
      <c r="F37" s="492"/>
      <c r="G37" s="492"/>
      <c r="H37" s="492"/>
      <c r="I37" s="217"/>
      <c r="J37" s="218"/>
      <c r="K37" s="147"/>
      <c r="L37" s="148"/>
      <c r="M37" s="148"/>
      <c r="N37" s="148"/>
      <c r="O37" s="154">
        <f t="shared" si="0"/>
        <v>0</v>
      </c>
      <c r="P37" s="490"/>
      <c r="Q37" s="491"/>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9"/>
      <c r="C38" s="500"/>
      <c r="D38" s="501"/>
      <c r="E38" s="493"/>
      <c r="F38" s="492"/>
      <c r="G38" s="492"/>
      <c r="H38" s="492"/>
      <c r="I38" s="217"/>
      <c r="J38" s="218"/>
      <c r="K38" s="147"/>
      <c r="L38" s="148"/>
      <c r="M38" s="148"/>
      <c r="N38" s="148"/>
      <c r="O38" s="154">
        <f t="shared" si="0"/>
        <v>0</v>
      </c>
      <c r="P38" s="490"/>
      <c r="Q38" s="491"/>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9"/>
      <c r="C39" s="500"/>
      <c r="D39" s="501"/>
      <c r="E39" s="493"/>
      <c r="F39" s="492"/>
      <c r="G39" s="492"/>
      <c r="H39" s="492"/>
      <c r="I39" s="217"/>
      <c r="J39" s="218"/>
      <c r="K39" s="147"/>
      <c r="L39" s="148"/>
      <c r="M39" s="148"/>
      <c r="N39" s="148"/>
      <c r="O39" s="154">
        <f t="shared" si="0"/>
        <v>0</v>
      </c>
      <c r="P39" s="490"/>
      <c r="Q39" s="491"/>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9"/>
      <c r="C40" s="500"/>
      <c r="D40" s="501"/>
      <c r="E40" s="493"/>
      <c r="F40" s="492"/>
      <c r="G40" s="492"/>
      <c r="H40" s="492"/>
      <c r="I40" s="217"/>
      <c r="J40" s="218"/>
      <c r="K40" s="147"/>
      <c r="L40" s="148"/>
      <c r="M40" s="148"/>
      <c r="N40" s="148"/>
      <c r="O40" s="154">
        <f t="shared" si="0"/>
        <v>0</v>
      </c>
      <c r="P40" s="490"/>
      <c r="Q40" s="491"/>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9"/>
      <c r="C41" s="500"/>
      <c r="D41" s="501"/>
      <c r="E41" s="493"/>
      <c r="F41" s="492"/>
      <c r="G41" s="492"/>
      <c r="H41" s="492"/>
      <c r="I41" s="217"/>
      <c r="J41" s="218"/>
      <c r="K41" s="147"/>
      <c r="L41" s="148"/>
      <c r="M41" s="148"/>
      <c r="N41" s="148"/>
      <c r="O41" s="154">
        <f t="shared" si="0"/>
        <v>0</v>
      </c>
      <c r="P41" s="490"/>
      <c r="Q41" s="491"/>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9"/>
      <c r="C42" s="500"/>
      <c r="D42" s="501"/>
      <c r="E42" s="493"/>
      <c r="F42" s="492"/>
      <c r="G42" s="492"/>
      <c r="H42" s="492"/>
      <c r="I42" s="217"/>
      <c r="J42" s="218"/>
      <c r="K42" s="147"/>
      <c r="L42" s="148"/>
      <c r="M42" s="148"/>
      <c r="N42" s="148"/>
      <c r="O42" s="154">
        <f t="shared" si="0"/>
        <v>0</v>
      </c>
      <c r="P42" s="490"/>
      <c r="Q42" s="491"/>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9"/>
      <c r="C43" s="500"/>
      <c r="D43" s="501"/>
      <c r="E43" s="493"/>
      <c r="F43" s="492"/>
      <c r="G43" s="492"/>
      <c r="H43" s="492"/>
      <c r="I43" s="217"/>
      <c r="J43" s="218"/>
      <c r="K43" s="147"/>
      <c r="L43" s="148"/>
      <c r="M43" s="148"/>
      <c r="N43" s="148"/>
      <c r="O43" s="154">
        <f t="shared" si="0"/>
        <v>0</v>
      </c>
      <c r="P43" s="490"/>
      <c r="Q43" s="491"/>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9"/>
      <c r="C44" s="500"/>
      <c r="D44" s="501"/>
      <c r="E44" s="493"/>
      <c r="F44" s="492"/>
      <c r="G44" s="492"/>
      <c r="H44" s="492"/>
      <c r="I44" s="217"/>
      <c r="J44" s="218"/>
      <c r="K44" s="147"/>
      <c r="L44" s="148"/>
      <c r="M44" s="148"/>
      <c r="N44" s="148"/>
      <c r="O44" s="154">
        <f t="shared" si="0"/>
        <v>0</v>
      </c>
      <c r="P44" s="490"/>
      <c r="Q44" s="491"/>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9"/>
      <c r="C45" s="500"/>
      <c r="D45" s="501"/>
      <c r="E45" s="493"/>
      <c r="F45" s="492"/>
      <c r="G45" s="492"/>
      <c r="H45" s="492"/>
      <c r="I45" s="217"/>
      <c r="J45" s="218"/>
      <c r="K45" s="147"/>
      <c r="L45" s="148"/>
      <c r="M45" s="148"/>
      <c r="N45" s="148"/>
      <c r="O45" s="154">
        <f t="shared" si="0"/>
        <v>0</v>
      </c>
      <c r="P45" s="490"/>
      <c r="Q45" s="491"/>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9"/>
      <c r="C46" s="500"/>
      <c r="D46" s="501"/>
      <c r="E46" s="493"/>
      <c r="F46" s="492"/>
      <c r="G46" s="492"/>
      <c r="H46" s="492"/>
      <c r="I46" s="217"/>
      <c r="J46" s="218"/>
      <c r="K46" s="147"/>
      <c r="L46" s="148"/>
      <c r="M46" s="148"/>
      <c r="N46" s="148"/>
      <c r="O46" s="154">
        <f t="shared" si="0"/>
        <v>0</v>
      </c>
      <c r="P46" s="490"/>
      <c r="Q46" s="491"/>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9"/>
      <c r="C47" s="500"/>
      <c r="D47" s="501"/>
      <c r="E47" s="493"/>
      <c r="F47" s="492"/>
      <c r="G47" s="492"/>
      <c r="H47" s="492"/>
      <c r="I47" s="217"/>
      <c r="J47" s="218"/>
      <c r="K47" s="147"/>
      <c r="L47" s="148"/>
      <c r="M47" s="148"/>
      <c r="N47" s="148"/>
      <c r="O47" s="154">
        <f t="shared" si="0"/>
        <v>0</v>
      </c>
      <c r="P47" s="490"/>
      <c r="Q47" s="491"/>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9"/>
      <c r="C48" s="500"/>
      <c r="D48" s="501"/>
      <c r="E48" s="494"/>
      <c r="F48" s="495"/>
      <c r="G48" s="495"/>
      <c r="H48" s="495"/>
      <c r="I48" s="219"/>
      <c r="J48" s="220"/>
      <c r="K48" s="149"/>
      <c r="L48" s="150"/>
      <c r="M48" s="150"/>
      <c r="N48" s="148"/>
      <c r="O48" s="154">
        <f>SUM(K48:N48)</f>
        <v>0</v>
      </c>
      <c r="P48" s="490"/>
      <c r="Q48" s="491"/>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5"/>
      <c r="C49" s="506"/>
      <c r="D49" s="507"/>
      <c r="E49" s="636" t="s">
        <v>20</v>
      </c>
      <c r="F49" s="637"/>
      <c r="G49" s="637"/>
      <c r="H49" s="637"/>
      <c r="I49" s="637"/>
      <c r="J49" s="638"/>
      <c r="K49" s="155">
        <f>SUM(K35:K48)</f>
        <v>0</v>
      </c>
      <c r="L49" s="156">
        <f>SUM(L35:L48)</f>
        <v>0</v>
      </c>
      <c r="M49" s="156">
        <f>SUM(M35:M48)</f>
        <v>0</v>
      </c>
      <c r="N49" s="156">
        <f>SUM(N35:N48)</f>
        <v>0</v>
      </c>
      <c r="O49" s="156">
        <f>SUM(K49:N49)</f>
        <v>0</v>
      </c>
      <c r="P49" s="483"/>
      <c r="Q49" s="48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6" t="s">
        <v>260</v>
      </c>
      <c r="C50" s="497"/>
      <c r="D50" s="643"/>
      <c r="E50" s="631" t="s">
        <v>94</v>
      </c>
      <c r="F50" s="301"/>
      <c r="G50" s="301"/>
      <c r="H50" s="301"/>
      <c r="I50" s="301"/>
      <c r="J50" s="632"/>
      <c r="K50" s="480" t="s">
        <v>92</v>
      </c>
      <c r="L50" s="481"/>
      <c r="M50" s="481"/>
      <c r="N50" s="481"/>
      <c r="O50" s="481"/>
      <c r="P50" s="481"/>
      <c r="Q50" s="482"/>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9"/>
      <c r="C51" s="500"/>
      <c r="D51" s="501"/>
      <c r="E51" s="685" t="s">
        <v>97</v>
      </c>
      <c r="F51" s="508"/>
      <c r="G51" s="508" t="s">
        <v>165</v>
      </c>
      <c r="H51" s="508"/>
      <c r="I51" s="113" t="s">
        <v>95</v>
      </c>
      <c r="J51" s="115" t="s">
        <v>96</v>
      </c>
      <c r="K51" s="128" t="s">
        <v>246</v>
      </c>
      <c r="L51" s="127">
        <v>1</v>
      </c>
      <c r="M51" s="127">
        <v>2</v>
      </c>
      <c r="N51" s="127">
        <v>3</v>
      </c>
      <c r="O51" s="127" t="s">
        <v>20</v>
      </c>
      <c r="P51" s="694" t="s">
        <v>81</v>
      </c>
      <c r="Q51" s="695"/>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9"/>
      <c r="C52" s="500"/>
      <c r="D52" s="501"/>
      <c r="E52" s="575" t="s">
        <v>4</v>
      </c>
      <c r="F52" s="576"/>
      <c r="G52" s="639" t="s">
        <v>5</v>
      </c>
      <c r="H52" s="639"/>
      <c r="I52" s="129" t="s">
        <v>9</v>
      </c>
      <c r="J52" s="145" t="s">
        <v>11</v>
      </c>
      <c r="K52" s="157">
        <v>3000</v>
      </c>
      <c r="L52" s="158">
        <v>1000</v>
      </c>
      <c r="M52" s="158">
        <v>1000</v>
      </c>
      <c r="N52" s="158">
        <v>1000</v>
      </c>
      <c r="O52" s="159">
        <f>SUM(L52:N52)</f>
        <v>3000</v>
      </c>
      <c r="P52" s="577"/>
      <c r="Q52" s="696"/>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9"/>
      <c r="C53" s="500"/>
      <c r="D53" s="501"/>
      <c r="E53" s="493"/>
      <c r="F53" s="492"/>
      <c r="G53" s="492"/>
      <c r="H53" s="492"/>
      <c r="I53" s="217"/>
      <c r="J53" s="218"/>
      <c r="K53" s="160"/>
      <c r="L53" s="161"/>
      <c r="M53" s="161"/>
      <c r="N53" s="161"/>
      <c r="O53" s="162">
        <f>SUM(L53:N53)</f>
        <v>0</v>
      </c>
      <c r="P53" s="490"/>
      <c r="Q53" s="491"/>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9"/>
      <c r="C54" s="500"/>
      <c r="D54" s="501"/>
      <c r="E54" s="493"/>
      <c r="F54" s="492"/>
      <c r="G54" s="492"/>
      <c r="H54" s="492"/>
      <c r="I54" s="217"/>
      <c r="J54" s="218"/>
      <c r="K54" s="160"/>
      <c r="L54" s="161"/>
      <c r="M54" s="161"/>
      <c r="N54" s="161"/>
      <c r="O54" s="162">
        <f t="shared" ref="O54:O62" si="1">SUM(L54:N54)</f>
        <v>0</v>
      </c>
      <c r="P54" s="490"/>
      <c r="Q54" s="491"/>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9"/>
      <c r="C55" s="500"/>
      <c r="D55" s="501"/>
      <c r="E55" s="493"/>
      <c r="F55" s="492"/>
      <c r="G55" s="492"/>
      <c r="H55" s="492"/>
      <c r="I55" s="217"/>
      <c r="J55" s="218"/>
      <c r="K55" s="160"/>
      <c r="L55" s="161"/>
      <c r="M55" s="161"/>
      <c r="N55" s="161"/>
      <c r="O55" s="162">
        <f t="shared" si="1"/>
        <v>0</v>
      </c>
      <c r="P55" s="490"/>
      <c r="Q55" s="491"/>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9"/>
      <c r="C56" s="500"/>
      <c r="D56" s="501"/>
      <c r="E56" s="493"/>
      <c r="F56" s="492"/>
      <c r="G56" s="492"/>
      <c r="H56" s="492"/>
      <c r="I56" s="217"/>
      <c r="J56" s="218"/>
      <c r="K56" s="160"/>
      <c r="L56" s="161"/>
      <c r="M56" s="161"/>
      <c r="N56" s="161"/>
      <c r="O56" s="162">
        <f t="shared" si="1"/>
        <v>0</v>
      </c>
      <c r="P56" s="490"/>
      <c r="Q56" s="491"/>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9"/>
      <c r="C57" s="500"/>
      <c r="D57" s="501"/>
      <c r="E57" s="493"/>
      <c r="F57" s="492"/>
      <c r="G57" s="492"/>
      <c r="H57" s="492"/>
      <c r="I57" s="217"/>
      <c r="J57" s="218"/>
      <c r="K57" s="160"/>
      <c r="L57" s="161"/>
      <c r="M57" s="161"/>
      <c r="N57" s="161"/>
      <c r="O57" s="162">
        <f t="shared" si="1"/>
        <v>0</v>
      </c>
      <c r="P57" s="490"/>
      <c r="Q57" s="491"/>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9"/>
      <c r="C58" s="500"/>
      <c r="D58" s="501"/>
      <c r="E58" s="493"/>
      <c r="F58" s="492"/>
      <c r="G58" s="492"/>
      <c r="H58" s="492"/>
      <c r="I58" s="217"/>
      <c r="J58" s="218"/>
      <c r="K58" s="160"/>
      <c r="L58" s="161"/>
      <c r="M58" s="161"/>
      <c r="N58" s="161"/>
      <c r="O58" s="162">
        <f t="shared" si="1"/>
        <v>0</v>
      </c>
      <c r="P58" s="490"/>
      <c r="Q58" s="491"/>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9"/>
      <c r="C59" s="500"/>
      <c r="D59" s="501"/>
      <c r="E59" s="493"/>
      <c r="F59" s="492"/>
      <c r="G59" s="492"/>
      <c r="H59" s="492"/>
      <c r="I59" s="217"/>
      <c r="J59" s="218"/>
      <c r="K59" s="160"/>
      <c r="L59" s="161"/>
      <c r="M59" s="161"/>
      <c r="N59" s="161"/>
      <c r="O59" s="162">
        <f t="shared" si="1"/>
        <v>0</v>
      </c>
      <c r="P59" s="490"/>
      <c r="Q59" s="491"/>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9"/>
      <c r="C60" s="500"/>
      <c r="D60" s="501"/>
      <c r="E60" s="493"/>
      <c r="F60" s="492"/>
      <c r="G60" s="492"/>
      <c r="H60" s="492"/>
      <c r="I60" s="217"/>
      <c r="J60" s="218"/>
      <c r="K60" s="160"/>
      <c r="L60" s="161"/>
      <c r="M60" s="161"/>
      <c r="N60" s="161"/>
      <c r="O60" s="162">
        <f t="shared" si="1"/>
        <v>0</v>
      </c>
      <c r="P60" s="490"/>
      <c r="Q60" s="491"/>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9"/>
      <c r="C61" s="500"/>
      <c r="D61" s="501"/>
      <c r="E61" s="493"/>
      <c r="F61" s="492"/>
      <c r="G61" s="492"/>
      <c r="H61" s="492"/>
      <c r="I61" s="217"/>
      <c r="J61" s="218"/>
      <c r="K61" s="160"/>
      <c r="L61" s="161"/>
      <c r="M61" s="161"/>
      <c r="N61" s="161"/>
      <c r="O61" s="162">
        <f t="shared" si="1"/>
        <v>0</v>
      </c>
      <c r="P61" s="490"/>
      <c r="Q61" s="491"/>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9"/>
      <c r="C62" s="500"/>
      <c r="D62" s="501"/>
      <c r="E62" s="613"/>
      <c r="F62" s="611"/>
      <c r="G62" s="611"/>
      <c r="H62" s="611"/>
      <c r="I62" s="221"/>
      <c r="J62" s="222"/>
      <c r="K62" s="163"/>
      <c r="L62" s="164"/>
      <c r="M62" s="164"/>
      <c r="N62" s="164"/>
      <c r="O62" s="165">
        <f t="shared" si="1"/>
        <v>0</v>
      </c>
      <c r="P62" s="692"/>
      <c r="Q62" s="693"/>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5"/>
      <c r="C63" s="506"/>
      <c r="D63" s="507"/>
      <c r="E63" s="511" t="s">
        <v>20</v>
      </c>
      <c r="F63" s="512"/>
      <c r="G63" s="512"/>
      <c r="H63" s="512"/>
      <c r="I63" s="512"/>
      <c r="J63" s="644"/>
      <c r="K63" s="166">
        <f>SUM(K53:K62)</f>
        <v>0</v>
      </c>
      <c r="L63" s="167">
        <f>SUM(L53:L62)</f>
        <v>0</v>
      </c>
      <c r="M63" s="167">
        <f>SUM(M53:M62)</f>
        <v>0</v>
      </c>
      <c r="N63" s="167">
        <f>SUM(N53:N62)</f>
        <v>0</v>
      </c>
      <c r="O63" s="167">
        <f>SUM(L63:N63)</f>
        <v>0</v>
      </c>
      <c r="P63" s="483"/>
      <c r="Q63" s="48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7"/>
      <c r="Q64" s="117"/>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6" t="s">
        <v>192</v>
      </c>
      <c r="C65" s="497"/>
      <c r="D65" s="643"/>
      <c r="E65" s="651" t="s">
        <v>149</v>
      </c>
      <c r="F65" s="652"/>
      <c r="G65" s="652"/>
      <c r="H65" s="653"/>
      <c r="I65" s="480" t="s">
        <v>166</v>
      </c>
      <c r="J65" s="481"/>
      <c r="K65" s="481"/>
      <c r="L65" s="481"/>
      <c r="M65" s="482"/>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9"/>
      <c r="C66" s="500"/>
      <c r="D66" s="501"/>
      <c r="E66" s="654"/>
      <c r="F66" s="655"/>
      <c r="G66" s="655"/>
      <c r="H66" s="656"/>
      <c r="I66" s="122" t="s">
        <v>6</v>
      </c>
      <c r="J66" s="75" t="s">
        <v>7</v>
      </c>
      <c r="K66" s="116" t="s">
        <v>8</v>
      </c>
      <c r="L66" s="123" t="s">
        <v>312</v>
      </c>
      <c r="M66" s="115"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9"/>
      <c r="C67" s="500"/>
      <c r="D67" s="501"/>
      <c r="E67" s="657"/>
      <c r="F67" s="658"/>
      <c r="G67" s="658"/>
      <c r="H67" s="659"/>
      <c r="I67" s="168"/>
      <c r="J67" s="169"/>
      <c r="K67" s="170"/>
      <c r="L67" s="171"/>
      <c r="M67" s="172">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9"/>
      <c r="C68" s="500"/>
      <c r="D68" s="501"/>
      <c r="E68" s="657"/>
      <c r="F68" s="658"/>
      <c r="G68" s="658"/>
      <c r="H68" s="659"/>
      <c r="I68" s="168"/>
      <c r="J68" s="169"/>
      <c r="K68" s="170"/>
      <c r="L68" s="171"/>
      <c r="M68" s="172">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9"/>
      <c r="C69" s="500"/>
      <c r="D69" s="501"/>
      <c r="E69" s="686"/>
      <c r="F69" s="687"/>
      <c r="G69" s="687"/>
      <c r="H69" s="688"/>
      <c r="I69" s="173"/>
      <c r="J69" s="174"/>
      <c r="K69" s="175"/>
      <c r="L69" s="176"/>
      <c r="M69" s="177">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5"/>
      <c r="C70" s="506"/>
      <c r="D70" s="507"/>
      <c r="E70" s="689" t="s">
        <v>72</v>
      </c>
      <c r="F70" s="690"/>
      <c r="G70" s="690"/>
      <c r="H70" s="691"/>
      <c r="I70" s="178">
        <f>SUM(I67:I69)</f>
        <v>0</v>
      </c>
      <c r="J70" s="179">
        <f>SUM(J67:J69)</f>
        <v>0</v>
      </c>
      <c r="K70" s="180">
        <f>SUM(K67:K69)</f>
        <v>0</v>
      </c>
      <c r="L70" s="181"/>
      <c r="M70" s="182">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7"/>
      <c r="C71" s="117"/>
      <c r="D71" s="117"/>
      <c r="E71" s="117"/>
      <c r="F71" s="117"/>
      <c r="G71" s="117"/>
      <c r="H71" s="117"/>
      <c r="I71" s="117"/>
      <c r="J71" s="117"/>
      <c r="K71" s="117"/>
      <c r="L71" s="117"/>
      <c r="M71" s="117"/>
      <c r="N71" s="117"/>
      <c r="O71" s="117"/>
      <c r="P71" s="117"/>
      <c r="Q71" s="117"/>
    </row>
    <row r="72" spans="1:335" s="45" customFormat="1" ht="33" customHeight="1" x14ac:dyDescent="0.25">
      <c r="A72" s="9"/>
      <c r="B72" s="645" t="s">
        <v>197</v>
      </c>
      <c r="C72" s="646"/>
      <c r="D72" s="646"/>
      <c r="E72" s="647"/>
      <c r="F72" s="485" t="s">
        <v>166</v>
      </c>
      <c r="G72" s="486"/>
      <c r="H72" s="486"/>
      <c r="I72" s="486"/>
      <c r="J72" s="487"/>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8"/>
      <c r="C73" s="649"/>
      <c r="D73" s="649"/>
      <c r="E73" s="650"/>
      <c r="F73" s="95" t="str">
        <f>J9</f>
        <v>Periode 1</v>
      </c>
      <c r="G73" s="113" t="str">
        <f>L9</f>
        <v>Periode 2</v>
      </c>
      <c r="H73" s="113" t="str">
        <f>N9</f>
        <v>Periode 3</v>
      </c>
      <c r="I73" s="116" t="s">
        <v>312</v>
      </c>
      <c r="J73" s="115"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40" t="s">
        <v>98</v>
      </c>
      <c r="C74" s="641"/>
      <c r="D74" s="641"/>
      <c r="E74" s="642"/>
      <c r="F74" s="183">
        <f>I13</f>
        <v>0</v>
      </c>
      <c r="G74" s="184">
        <f>K13</f>
        <v>0</v>
      </c>
      <c r="H74" s="184">
        <f>M13</f>
        <v>0</v>
      </c>
      <c r="I74" s="184">
        <f>I20</f>
        <v>0</v>
      </c>
      <c r="J74" s="185">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40" t="s">
        <v>167</v>
      </c>
      <c r="C75" s="641"/>
      <c r="D75" s="641"/>
      <c r="E75" s="642"/>
      <c r="F75" s="183">
        <f>H25</f>
        <v>0</v>
      </c>
      <c r="G75" s="184">
        <f>I25</f>
        <v>0</v>
      </c>
      <c r="H75" s="184">
        <f>J25</f>
        <v>0</v>
      </c>
      <c r="I75" s="184">
        <f>K25</f>
        <v>0</v>
      </c>
      <c r="J75" s="185">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40" t="s">
        <v>168</v>
      </c>
      <c r="C76" s="641"/>
      <c r="D76" s="641"/>
      <c r="E76" s="642"/>
      <c r="F76" s="183">
        <f>H30</f>
        <v>0</v>
      </c>
      <c r="G76" s="184">
        <f>I30</f>
        <v>0</v>
      </c>
      <c r="H76" s="184">
        <f>J30</f>
        <v>0</v>
      </c>
      <c r="I76" s="186"/>
      <c r="J76" s="185">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40" t="s">
        <v>99</v>
      </c>
      <c r="C77" s="641"/>
      <c r="D77" s="641"/>
      <c r="E77" s="642"/>
      <c r="F77" s="183">
        <f>K49</f>
        <v>0</v>
      </c>
      <c r="G77" s="184">
        <f>L49</f>
        <v>0</v>
      </c>
      <c r="H77" s="184">
        <f>M49</f>
        <v>0</v>
      </c>
      <c r="I77" s="184">
        <f>N49</f>
        <v>0</v>
      </c>
      <c r="J77" s="185">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6" t="s">
        <v>100</v>
      </c>
      <c r="C78" s="677"/>
      <c r="D78" s="677"/>
      <c r="E78" s="678"/>
      <c r="F78" s="187">
        <f>L63</f>
        <v>0</v>
      </c>
      <c r="G78" s="188">
        <f>M63</f>
        <v>0</v>
      </c>
      <c r="H78" s="188">
        <f>N63</f>
        <v>0</v>
      </c>
      <c r="I78" s="186"/>
      <c r="J78" s="189">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9" t="s">
        <v>247</v>
      </c>
      <c r="C79" s="680"/>
      <c r="D79" s="680"/>
      <c r="E79" s="681"/>
      <c r="F79" s="190">
        <f>SUM(F74:F78)</f>
        <v>0</v>
      </c>
      <c r="G79" s="191">
        <f>SUM(G74:G78)</f>
        <v>0</v>
      </c>
      <c r="H79" s="191">
        <f>SUM(H74:H78)</f>
        <v>0</v>
      </c>
      <c r="I79" s="191">
        <f>SUM(I74:I78)</f>
        <v>0</v>
      </c>
      <c r="J79" s="192">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9" t="s">
        <v>101</v>
      </c>
      <c r="C80" s="680"/>
      <c r="D80" s="680"/>
      <c r="E80" s="681"/>
      <c r="F80" s="193">
        <f>I70</f>
        <v>0</v>
      </c>
      <c r="G80" s="194">
        <f>J70</f>
        <v>0</v>
      </c>
      <c r="H80" s="194">
        <f>K70</f>
        <v>0</v>
      </c>
      <c r="I80" s="181"/>
      <c r="J80" s="192">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2" t="s">
        <v>20</v>
      </c>
      <c r="C81" s="683"/>
      <c r="D81" s="683"/>
      <c r="E81" s="684"/>
      <c r="F81" s="190">
        <f>F79-F80</f>
        <v>0</v>
      </c>
      <c r="G81" s="191">
        <f>G79-G80</f>
        <v>0</v>
      </c>
      <c r="H81" s="191">
        <f>H79-H80</f>
        <v>0</v>
      </c>
      <c r="I81" s="191">
        <f>I79</f>
        <v>0</v>
      </c>
      <c r="J81" s="192">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5" t="s">
        <v>349</v>
      </c>
      <c r="C83" s="586"/>
      <c r="D83" s="587"/>
      <c r="E83" s="598" t="s">
        <v>144</v>
      </c>
      <c r="F83" s="599"/>
      <c r="G83" s="539" t="s">
        <v>153</v>
      </c>
      <c r="H83" s="539"/>
      <c r="I83" s="539"/>
      <c r="J83" s="539"/>
      <c r="K83" s="539"/>
      <c r="L83" s="539"/>
      <c r="M83" s="599" t="s">
        <v>143</v>
      </c>
      <c r="N83" s="599"/>
      <c r="O83" s="539" t="s">
        <v>145</v>
      </c>
      <c r="P83" s="539"/>
      <c r="Q83" s="102"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8"/>
      <c r="C84" s="589"/>
      <c r="D84" s="590"/>
      <c r="E84" s="621">
        <f>J81</f>
        <v>0</v>
      </c>
      <c r="F84" s="614"/>
      <c r="G84" s="541" t="s">
        <v>148</v>
      </c>
      <c r="H84" s="541"/>
      <c r="I84" s="608">
        <f>J81*K84</f>
        <v>0</v>
      </c>
      <c r="J84" s="608"/>
      <c r="K84" s="606">
        <v>0.65</v>
      </c>
      <c r="L84" s="606"/>
      <c r="M84" s="101">
        <f>E84*(100%-K84)</f>
        <v>0</v>
      </c>
      <c r="N84" s="212" t="str">
        <f>IF(I85=0,"-",M84/E84)</f>
        <v>-</v>
      </c>
      <c r="O84" s="614">
        <f>M85+I85</f>
        <v>0</v>
      </c>
      <c r="P84" s="614"/>
      <c r="Q84" s="602">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1"/>
      <c r="C85" s="592"/>
      <c r="D85" s="593"/>
      <c r="E85" s="622"/>
      <c r="F85" s="615"/>
      <c r="G85" s="605" t="s">
        <v>142</v>
      </c>
      <c r="H85" s="605"/>
      <c r="I85" s="675">
        <v>0</v>
      </c>
      <c r="J85" s="675"/>
      <c r="K85" s="607" t="str">
        <f>IF(E84=0,"-",I85/E84)</f>
        <v>-</v>
      </c>
      <c r="L85" s="607"/>
      <c r="M85" s="103">
        <f>P93</f>
        <v>0</v>
      </c>
      <c r="N85" s="146" t="str">
        <f>IF(I85=0,"-",M85/E84)</f>
        <v>-</v>
      </c>
      <c r="O85" s="615"/>
      <c r="P85" s="615"/>
      <c r="Q85" s="603"/>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1"/>
      <c r="C86" s="592"/>
      <c r="D86" s="594"/>
      <c r="E86" s="616"/>
      <c r="F86" s="617"/>
      <c r="G86" s="617"/>
      <c r="H86" s="617"/>
      <c r="I86" s="617"/>
      <c r="J86" s="617"/>
      <c r="K86" s="617"/>
      <c r="L86" s="617"/>
      <c r="M86" s="617"/>
      <c r="N86" s="617"/>
      <c r="O86" s="617"/>
      <c r="P86" s="617"/>
      <c r="Q86" s="618"/>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1"/>
      <c r="C87" s="592"/>
      <c r="D87" s="593"/>
      <c r="E87" s="612" t="s">
        <v>169</v>
      </c>
      <c r="F87" s="604"/>
      <c r="G87" s="604"/>
      <c r="H87" s="604"/>
      <c r="I87" s="604" t="s">
        <v>147</v>
      </c>
      <c r="J87" s="604"/>
      <c r="K87" s="604"/>
      <c r="L87" s="604"/>
      <c r="M87" s="604"/>
      <c r="N87" s="604"/>
      <c r="O87" s="604"/>
      <c r="P87" s="619" t="s">
        <v>93</v>
      </c>
      <c r="Q87" s="620"/>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1"/>
      <c r="C88" s="592"/>
      <c r="D88" s="593"/>
      <c r="E88" s="493"/>
      <c r="F88" s="492"/>
      <c r="G88" s="492"/>
      <c r="H88" s="492"/>
      <c r="I88" s="492"/>
      <c r="J88" s="492"/>
      <c r="K88" s="492"/>
      <c r="L88" s="492"/>
      <c r="M88" s="492"/>
      <c r="N88" s="492"/>
      <c r="O88" s="492"/>
      <c r="P88" s="600"/>
      <c r="Q88" s="601"/>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1"/>
      <c r="C89" s="592"/>
      <c r="D89" s="593"/>
      <c r="E89" s="493"/>
      <c r="F89" s="492"/>
      <c r="G89" s="492"/>
      <c r="H89" s="492"/>
      <c r="I89" s="492"/>
      <c r="J89" s="492"/>
      <c r="K89" s="492"/>
      <c r="L89" s="492"/>
      <c r="M89" s="492"/>
      <c r="N89" s="492"/>
      <c r="O89" s="492"/>
      <c r="P89" s="600"/>
      <c r="Q89" s="601"/>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1"/>
      <c r="C90" s="592"/>
      <c r="D90" s="593"/>
      <c r="E90" s="493"/>
      <c r="F90" s="492"/>
      <c r="G90" s="492"/>
      <c r="H90" s="492"/>
      <c r="I90" s="492"/>
      <c r="J90" s="492"/>
      <c r="K90" s="492"/>
      <c r="L90" s="492"/>
      <c r="M90" s="492"/>
      <c r="N90" s="492"/>
      <c r="O90" s="492"/>
      <c r="P90" s="600"/>
      <c r="Q90" s="601"/>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1"/>
      <c r="C91" s="592"/>
      <c r="D91" s="593"/>
      <c r="E91" s="493"/>
      <c r="F91" s="492"/>
      <c r="G91" s="492"/>
      <c r="H91" s="492"/>
      <c r="I91" s="492"/>
      <c r="J91" s="492"/>
      <c r="K91" s="492"/>
      <c r="L91" s="492"/>
      <c r="M91" s="492"/>
      <c r="N91" s="492"/>
      <c r="O91" s="492"/>
      <c r="P91" s="600"/>
      <c r="Q91" s="601"/>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1"/>
      <c r="C92" s="592"/>
      <c r="D92" s="593"/>
      <c r="E92" s="613"/>
      <c r="F92" s="611"/>
      <c r="G92" s="611"/>
      <c r="H92" s="611"/>
      <c r="I92" s="611"/>
      <c r="J92" s="611"/>
      <c r="K92" s="611"/>
      <c r="L92" s="611"/>
      <c r="M92" s="611"/>
      <c r="N92" s="611"/>
      <c r="O92" s="611"/>
      <c r="P92" s="609"/>
      <c r="Q92" s="610"/>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5"/>
      <c r="C93" s="596"/>
      <c r="D93" s="597"/>
      <c r="E93" s="583" t="s">
        <v>20</v>
      </c>
      <c r="F93" s="584"/>
      <c r="G93" s="584"/>
      <c r="H93" s="584"/>
      <c r="I93" s="584"/>
      <c r="J93" s="584"/>
      <c r="K93" s="584"/>
      <c r="L93" s="584"/>
      <c r="M93" s="584"/>
      <c r="N93" s="584"/>
      <c r="O93" s="584"/>
      <c r="P93" s="581">
        <f>SUM(P88:Q92)</f>
        <v>0</v>
      </c>
      <c r="Q93" s="582"/>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6" t="s">
        <v>318</v>
      </c>
      <c r="C95" s="570"/>
      <c r="D95" s="571"/>
      <c r="E95" s="538" t="s">
        <v>95</v>
      </c>
      <c r="F95" s="539"/>
      <c r="G95" s="112" t="s">
        <v>12</v>
      </c>
      <c r="H95" s="112" t="s">
        <v>21</v>
      </c>
      <c r="I95" s="112" t="s">
        <v>13</v>
      </c>
      <c r="J95" s="112" t="s">
        <v>14</v>
      </c>
      <c r="K95" s="112" t="s">
        <v>15</v>
      </c>
      <c r="L95" s="112" t="s">
        <v>16</v>
      </c>
      <c r="M95" s="112" t="s">
        <v>17</v>
      </c>
      <c r="N95" s="112" t="s">
        <v>18</v>
      </c>
      <c r="O95" s="112" t="s">
        <v>19</v>
      </c>
      <c r="P95" s="109" t="s">
        <v>22</v>
      </c>
      <c r="Q95" s="546"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2"/>
      <c r="C96" s="573"/>
      <c r="D96" s="574"/>
      <c r="E96" s="540" t="s">
        <v>170</v>
      </c>
      <c r="F96" s="541"/>
      <c r="G96" s="83" t="s">
        <v>74</v>
      </c>
      <c r="H96" s="110" t="s">
        <v>102</v>
      </c>
      <c r="I96" s="110" t="s">
        <v>102</v>
      </c>
      <c r="J96" s="110" t="s">
        <v>102</v>
      </c>
      <c r="K96" s="110" t="s">
        <v>102</v>
      </c>
      <c r="L96" s="110" t="s">
        <v>102</v>
      </c>
      <c r="M96" s="110" t="s">
        <v>102</v>
      </c>
      <c r="N96" s="110" t="s">
        <v>102</v>
      </c>
      <c r="O96" s="110" t="s">
        <v>102</v>
      </c>
      <c r="P96" s="111" t="s">
        <v>102</v>
      </c>
      <c r="Q96" s="547"/>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5"/>
      <c r="C97" s="576"/>
      <c r="D97" s="577"/>
      <c r="E97" s="540" t="s">
        <v>171</v>
      </c>
      <c r="F97" s="541"/>
      <c r="G97" s="208"/>
      <c r="H97" s="209"/>
      <c r="I97" s="209"/>
      <c r="J97" s="209"/>
      <c r="K97" s="209"/>
      <c r="L97" s="209"/>
      <c r="M97" s="209"/>
      <c r="N97" s="209"/>
      <c r="O97" s="209"/>
      <c r="P97" s="210"/>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5"/>
      <c r="C98" s="576"/>
      <c r="D98" s="577"/>
      <c r="E98" s="540" t="s">
        <v>281</v>
      </c>
      <c r="F98" s="541"/>
      <c r="G98" s="534">
        <f>$J$81*G97</f>
        <v>0</v>
      </c>
      <c r="H98" s="534">
        <f t="shared" ref="H98:P98" si="3">IF(H96="Nein | Nej",0,$J$81*H97)</f>
        <v>0</v>
      </c>
      <c r="I98" s="534">
        <f t="shared" si="3"/>
        <v>0</v>
      </c>
      <c r="J98" s="534">
        <f t="shared" si="3"/>
        <v>0</v>
      </c>
      <c r="K98" s="534">
        <f t="shared" si="3"/>
        <v>0</v>
      </c>
      <c r="L98" s="534">
        <f t="shared" si="3"/>
        <v>0</v>
      </c>
      <c r="M98" s="534">
        <f t="shared" si="3"/>
        <v>0</v>
      </c>
      <c r="N98" s="534">
        <f t="shared" si="3"/>
        <v>0</v>
      </c>
      <c r="O98" s="534">
        <f t="shared" si="3"/>
        <v>0</v>
      </c>
      <c r="P98" s="536">
        <f t="shared" si="3"/>
        <v>0</v>
      </c>
      <c r="Q98" s="544">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8"/>
      <c r="C99" s="579"/>
      <c r="D99" s="580"/>
      <c r="E99" s="542"/>
      <c r="F99" s="543"/>
      <c r="G99" s="535"/>
      <c r="H99" s="535"/>
      <c r="I99" s="535"/>
      <c r="J99" s="535"/>
      <c r="K99" s="535"/>
      <c r="L99" s="535"/>
      <c r="M99" s="535"/>
      <c r="N99" s="535"/>
      <c r="O99" s="535"/>
      <c r="P99" s="537"/>
      <c r="Q99" s="545"/>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MbpsEvJ4J318hsTXemViih8Jm6PezmegZpX2JR/l2ipCMMWtDi3adtoHIIRyOcyITiEZvM6Se84VmP3lG08dcg==" saltValue="uJGhi7+fRmKbO5RxUJvP0g=="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296" priority="9" operator="equal">
      <formula>1</formula>
    </cfRule>
    <cfRule type="cellIs" dxfId="295" priority="32" operator="lessThan">
      <formula>1</formula>
    </cfRule>
    <cfRule type="cellIs" dxfId="294" priority="33" operator="greaterThan">
      <formula>100%</formula>
    </cfRule>
  </conditionalFormatting>
  <conditionalFormatting sqref="Q84">
    <cfRule type="cellIs" dxfId="293" priority="31" operator="notEqual">
      <formula>0</formula>
    </cfRule>
  </conditionalFormatting>
  <conditionalFormatting sqref="H97 P98">
    <cfRule type="expression" dxfId="292" priority="28">
      <formula>$P$96="Nein | Nej"</formula>
    </cfRule>
  </conditionalFormatting>
  <conditionalFormatting sqref="G97">
    <cfRule type="expression" dxfId="291" priority="30">
      <formula>$G$96="Nein | Nej"</formula>
    </cfRule>
  </conditionalFormatting>
  <conditionalFormatting sqref="I97">
    <cfRule type="expression" dxfId="290" priority="26">
      <formula>$I$96="Nein | Nej"</formula>
    </cfRule>
  </conditionalFormatting>
  <conditionalFormatting sqref="J97">
    <cfRule type="expression" dxfId="289" priority="24">
      <formula>$J$96="Nein | Nej"</formula>
    </cfRule>
  </conditionalFormatting>
  <conditionalFormatting sqref="J97">
    <cfRule type="expression" dxfId="288" priority="23">
      <formula>$J$96="Ja"</formula>
    </cfRule>
  </conditionalFormatting>
  <conditionalFormatting sqref="I97">
    <cfRule type="expression" dxfId="287" priority="25">
      <formula>$I$96="Ja"</formula>
    </cfRule>
  </conditionalFormatting>
  <conditionalFormatting sqref="H97">
    <cfRule type="expression" dxfId="286" priority="27">
      <formula>$H$96="Ja"</formula>
    </cfRule>
  </conditionalFormatting>
  <conditionalFormatting sqref="G97">
    <cfRule type="expression" dxfId="285" priority="29">
      <formula>$G$96="Ja"</formula>
    </cfRule>
  </conditionalFormatting>
  <conditionalFormatting sqref="K97">
    <cfRule type="expression" dxfId="284" priority="22">
      <formula>$K$96="Nein | Nej"</formula>
    </cfRule>
  </conditionalFormatting>
  <conditionalFormatting sqref="K97">
    <cfRule type="expression" dxfId="283" priority="21">
      <formula>$K$96="Ja"</formula>
    </cfRule>
  </conditionalFormatting>
  <conditionalFormatting sqref="L97">
    <cfRule type="expression" dxfId="282" priority="20">
      <formula>$L$96="Nein | Nej"</formula>
    </cfRule>
  </conditionalFormatting>
  <conditionalFormatting sqref="L97">
    <cfRule type="expression" dxfId="281" priority="19">
      <formula>$L$96="Ja"</formula>
    </cfRule>
  </conditionalFormatting>
  <conditionalFormatting sqref="M97">
    <cfRule type="expression" dxfId="280" priority="18">
      <formula>$M$96="Nein | Nej"</formula>
    </cfRule>
  </conditionalFormatting>
  <conditionalFormatting sqref="M97">
    <cfRule type="expression" dxfId="279" priority="17">
      <formula>$M$96="Ja"</formula>
    </cfRule>
  </conditionalFormatting>
  <conditionalFormatting sqref="N97">
    <cfRule type="expression" dxfId="278" priority="16">
      <formula>$N$96="Nein | Nej"</formula>
    </cfRule>
  </conditionalFormatting>
  <conditionalFormatting sqref="N97">
    <cfRule type="expression" dxfId="277" priority="15">
      <formula>$N$96="Ja"</formula>
    </cfRule>
  </conditionalFormatting>
  <conditionalFormatting sqref="O97">
    <cfRule type="expression" dxfId="276" priority="14">
      <formula>$O$96="Nein | Nej"</formula>
    </cfRule>
  </conditionalFormatting>
  <conditionalFormatting sqref="O97">
    <cfRule type="expression" dxfId="275" priority="13">
      <formula>$O$96="Ja"</formula>
    </cfRule>
  </conditionalFormatting>
  <conditionalFormatting sqref="P97">
    <cfRule type="expression" dxfId="274" priority="12">
      <formula>$P$96="Nein | Nej"</formula>
    </cfRule>
  </conditionalFormatting>
  <conditionalFormatting sqref="P97">
    <cfRule type="expression" dxfId="273" priority="11">
      <formula>$P$96="Ja"</formula>
    </cfRule>
  </conditionalFormatting>
  <conditionalFormatting sqref="Q84:Q85">
    <cfRule type="cellIs" dxfId="272" priority="10" operator="equal">
      <formula>0</formula>
    </cfRule>
  </conditionalFormatting>
  <conditionalFormatting sqref="H98">
    <cfRule type="expression" dxfId="271" priority="8">
      <formula>$H$96="Nein | Nej"</formula>
    </cfRule>
  </conditionalFormatting>
  <conditionalFormatting sqref="I98">
    <cfRule type="expression" dxfId="270" priority="7">
      <formula>$I$96="Nein | Nej"</formula>
    </cfRule>
  </conditionalFormatting>
  <conditionalFormatting sqref="J98:J99">
    <cfRule type="expression" dxfId="269" priority="6">
      <formula>$J$96="Nein | Nej"</formula>
    </cfRule>
  </conditionalFormatting>
  <conditionalFormatting sqref="K98:K99">
    <cfRule type="expression" dxfId="268" priority="5">
      <formula>$K$96="Nein | Nej"</formula>
    </cfRule>
  </conditionalFormatting>
  <conditionalFormatting sqref="L98:L99">
    <cfRule type="expression" dxfId="267" priority="4">
      <formula>$L$96="Nein | Nej"</formula>
    </cfRule>
  </conditionalFormatting>
  <conditionalFormatting sqref="M98:M99">
    <cfRule type="expression" dxfId="266" priority="3">
      <formula>$M$96="Nein | Nej"</formula>
    </cfRule>
  </conditionalFormatting>
  <conditionalFormatting sqref="N98:N99">
    <cfRule type="expression" dxfId="265" priority="2">
      <formula>$N$96="Nein | Nej"</formula>
    </cfRule>
  </conditionalFormatting>
  <conditionalFormatting sqref="O98:O99">
    <cfRule type="expression" dxfId="264" priority="1">
      <formula>$O$96="Nein | Nej"</formula>
    </cfRule>
  </conditionalFormatting>
  <dataValidations disablePrompts="1"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type="custom" allowBlank="1" showInputMessage="1" showErrorMessage="1" sqref="G96">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sqref="K34:O48 I67:K69 P88:Q92 K52:N62">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9. Partnerbudget Projektpartner 6</oddHeader>
    <oddFooter>&amp;L&amp;"-,Fett"&amp;KFF0000Budgetmodel 2 - Version 2.0.6&amp;R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K1" sqref="K1:K6"/>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7" t="s">
        <v>204</v>
      </c>
      <c r="C1" s="558"/>
      <c r="D1" s="558"/>
      <c r="E1" s="558"/>
      <c r="F1" s="558"/>
      <c r="G1" s="558"/>
      <c r="H1" s="558"/>
      <c r="I1" s="559"/>
      <c r="J1" s="42"/>
      <c r="K1" s="531" t="s">
        <v>152</v>
      </c>
      <c r="L1" s="522" t="s">
        <v>158</v>
      </c>
      <c r="M1" s="523"/>
      <c r="N1" s="523"/>
      <c r="O1" s="523"/>
      <c r="P1" s="523"/>
      <c r="Q1" s="5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8" t="s">
        <v>85</v>
      </c>
      <c r="C2" s="569"/>
      <c r="D2" s="625" t="str">
        <f>IF('Angaben-Oplysninger'!E4="","",'Angaben-Oplysninger'!E4)</f>
        <v/>
      </c>
      <c r="E2" s="625"/>
      <c r="F2" s="569" t="s">
        <v>86</v>
      </c>
      <c r="G2" s="569"/>
      <c r="H2" s="626" t="str">
        <f>K85</f>
        <v>-</v>
      </c>
      <c r="I2" s="627"/>
      <c r="J2" s="44"/>
      <c r="K2" s="532"/>
      <c r="L2" s="525"/>
      <c r="M2" s="526"/>
      <c r="N2" s="526"/>
      <c r="O2" s="526"/>
      <c r="P2" s="526"/>
      <c r="Q2" s="527"/>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8" t="s">
        <v>87</v>
      </c>
      <c r="C3" s="569"/>
      <c r="D3" s="625" t="str">
        <f>IF('Angaben-Oplysninger'!F19="","",'Angaben-Oplysninger'!F19)</f>
        <v/>
      </c>
      <c r="E3" s="625"/>
      <c r="F3" s="569" t="s">
        <v>88</v>
      </c>
      <c r="G3" s="569"/>
      <c r="H3" s="629">
        <f>J81</f>
        <v>0</v>
      </c>
      <c r="I3" s="630"/>
      <c r="J3" s="44"/>
      <c r="K3" s="532"/>
      <c r="L3" s="525"/>
      <c r="M3" s="526"/>
      <c r="N3" s="526"/>
      <c r="O3" s="526"/>
      <c r="P3" s="526"/>
      <c r="Q3" s="527"/>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8" t="s">
        <v>113</v>
      </c>
      <c r="C4" s="569"/>
      <c r="D4" s="625" t="str">
        <f>IF('Angaben-Oplysninger'!D19="","",'Angaben-Oplysninger'!D19)</f>
        <v/>
      </c>
      <c r="E4" s="625"/>
      <c r="F4" s="569" t="s">
        <v>89</v>
      </c>
      <c r="G4" s="569"/>
      <c r="H4" s="629">
        <f>I85</f>
        <v>0</v>
      </c>
      <c r="I4" s="630"/>
      <c r="J4" s="44"/>
      <c r="K4" s="532"/>
      <c r="L4" s="525"/>
      <c r="M4" s="526"/>
      <c r="N4" s="526"/>
      <c r="O4" s="526"/>
      <c r="P4" s="526"/>
      <c r="Q4" s="527"/>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3" t="s">
        <v>114</v>
      </c>
      <c r="C5" s="624"/>
      <c r="D5" s="628" t="str">
        <f>'Angaben-Oplysninger'!C19</f>
        <v>Projektpartner 7</v>
      </c>
      <c r="E5" s="628"/>
      <c r="F5" s="624" t="s">
        <v>90</v>
      </c>
      <c r="G5" s="624"/>
      <c r="H5" s="566" t="str">
        <f>IF(H2="-","-",H3*(100%-H2))</f>
        <v>-</v>
      </c>
      <c r="I5" s="567"/>
      <c r="J5" s="44"/>
      <c r="K5" s="532"/>
      <c r="L5" s="525"/>
      <c r="M5" s="526"/>
      <c r="N5" s="526"/>
      <c r="O5" s="526"/>
      <c r="P5" s="526"/>
      <c r="Q5" s="527"/>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3"/>
      <c r="L6" s="528"/>
      <c r="M6" s="529"/>
      <c r="N6" s="529"/>
      <c r="O6" s="529"/>
      <c r="P6" s="529"/>
      <c r="Q6" s="530"/>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60" t="s">
        <v>350</v>
      </c>
      <c r="C8" s="561"/>
      <c r="D8" s="561"/>
      <c r="E8" s="631" t="s">
        <v>159</v>
      </c>
      <c r="F8" s="301"/>
      <c r="G8" s="301"/>
      <c r="H8" s="301"/>
      <c r="I8" s="301"/>
      <c r="J8" s="301"/>
      <c r="K8" s="301"/>
      <c r="L8" s="301"/>
      <c r="M8" s="301"/>
      <c r="N8" s="301"/>
      <c r="O8" s="301"/>
      <c r="P8" s="301"/>
      <c r="Q8" s="632"/>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2"/>
      <c r="C9" s="563"/>
      <c r="D9" s="563"/>
      <c r="E9" s="114" t="s">
        <v>108</v>
      </c>
      <c r="F9" s="508" t="s">
        <v>335</v>
      </c>
      <c r="G9" s="508"/>
      <c r="H9" s="113" t="s">
        <v>243</v>
      </c>
      <c r="I9" s="113" t="s">
        <v>80</v>
      </c>
      <c r="J9" s="113" t="s">
        <v>6</v>
      </c>
      <c r="K9" s="113" t="s">
        <v>80</v>
      </c>
      <c r="L9" s="113" t="s">
        <v>7</v>
      </c>
      <c r="M9" s="113" t="s">
        <v>80</v>
      </c>
      <c r="N9" s="113" t="s">
        <v>8</v>
      </c>
      <c r="O9" s="113" t="s">
        <v>20</v>
      </c>
      <c r="P9" s="508" t="s">
        <v>336</v>
      </c>
      <c r="Q9" s="635"/>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2"/>
      <c r="C10" s="563"/>
      <c r="D10" s="563"/>
      <c r="E10" s="47" t="s">
        <v>334</v>
      </c>
      <c r="F10" s="492"/>
      <c r="G10" s="492"/>
      <c r="H10" s="202">
        <f>IF($D$3="DE",62,IF($D$3="DK",68,0))</f>
        <v>0</v>
      </c>
      <c r="I10" s="213"/>
      <c r="J10" s="200">
        <f>$H10*I10*1720</f>
        <v>0</v>
      </c>
      <c r="K10" s="213">
        <v>0</v>
      </c>
      <c r="L10" s="200">
        <f>$H10*K10*1720</f>
        <v>0</v>
      </c>
      <c r="M10" s="213">
        <v>0</v>
      </c>
      <c r="N10" s="200">
        <f>$H10*M10*1720</f>
        <v>0</v>
      </c>
      <c r="O10" s="204">
        <f>J10+L10+N10</f>
        <v>0</v>
      </c>
      <c r="P10" s="518"/>
      <c r="Q10" s="633"/>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2"/>
      <c r="C11" s="563"/>
      <c r="D11" s="563"/>
      <c r="E11" s="47" t="s">
        <v>83</v>
      </c>
      <c r="F11" s="492"/>
      <c r="G11" s="492"/>
      <c r="H11" s="202">
        <f>IF($D$3="DE",46,IF($D$3="DK",51,0))</f>
        <v>0</v>
      </c>
      <c r="I11" s="213">
        <v>0</v>
      </c>
      <c r="J11" s="200">
        <f>$H11*I11*1720</f>
        <v>0</v>
      </c>
      <c r="K11" s="213">
        <v>0</v>
      </c>
      <c r="L11" s="200">
        <f>$H11*K11*1720</f>
        <v>0</v>
      </c>
      <c r="M11" s="213">
        <v>0</v>
      </c>
      <c r="N11" s="200">
        <f>$H11*M11*1720</f>
        <v>0</v>
      </c>
      <c r="O11" s="204">
        <f>J11+L11+N11</f>
        <v>0</v>
      </c>
      <c r="P11" s="518"/>
      <c r="Q11" s="633"/>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2"/>
      <c r="C12" s="563"/>
      <c r="D12" s="563"/>
      <c r="E12" s="48" t="s">
        <v>84</v>
      </c>
      <c r="F12" s="611"/>
      <c r="G12" s="611"/>
      <c r="H12" s="203">
        <f>IF($D$3="DE",31,IF($D$3="DK",33,0))</f>
        <v>0</v>
      </c>
      <c r="I12" s="214">
        <v>0</v>
      </c>
      <c r="J12" s="201">
        <f>$H12*I12*1720</f>
        <v>0</v>
      </c>
      <c r="K12" s="214">
        <v>0</v>
      </c>
      <c r="L12" s="201">
        <f>$H12*K12*1720</f>
        <v>0</v>
      </c>
      <c r="M12" s="214">
        <v>0</v>
      </c>
      <c r="N12" s="201">
        <f>$H12*M12*1720</f>
        <v>0</v>
      </c>
      <c r="O12" s="205">
        <f>J12+L12+N12</f>
        <v>0</v>
      </c>
      <c r="P12" s="519"/>
      <c r="Q12" s="63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4"/>
      <c r="C13" s="565"/>
      <c r="D13" s="565"/>
      <c r="E13" s="511" t="s">
        <v>20</v>
      </c>
      <c r="F13" s="512"/>
      <c r="G13" s="512"/>
      <c r="H13" s="512"/>
      <c r="I13" s="513">
        <f>SUM(J10:J12)</f>
        <v>0</v>
      </c>
      <c r="J13" s="513"/>
      <c r="K13" s="513">
        <f>SUM(L10:L12)</f>
        <v>0</v>
      </c>
      <c r="L13" s="513"/>
      <c r="M13" s="513">
        <f>SUM(N10:N12)</f>
        <v>0</v>
      </c>
      <c r="N13" s="513"/>
      <c r="O13" s="206">
        <f>I13+K13+M13</f>
        <v>0</v>
      </c>
      <c r="P13" s="520"/>
      <c r="Q13" s="521"/>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6" t="s">
        <v>381</v>
      </c>
      <c r="C15" s="497"/>
      <c r="D15" s="498"/>
      <c r="E15" s="514" t="s">
        <v>311</v>
      </c>
      <c r="F15" s="515"/>
      <c r="G15" s="515"/>
      <c r="H15" s="515"/>
      <c r="I15" s="515"/>
      <c r="J15" s="515"/>
      <c r="K15" s="515"/>
      <c r="L15" s="515"/>
      <c r="M15" s="516"/>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9"/>
      <c r="C16" s="500"/>
      <c r="D16" s="501"/>
      <c r="E16" s="119" t="s">
        <v>108</v>
      </c>
      <c r="F16" s="508" t="s">
        <v>335</v>
      </c>
      <c r="G16" s="508"/>
      <c r="H16" s="119" t="s">
        <v>243</v>
      </c>
      <c r="I16" s="119" t="s">
        <v>80</v>
      </c>
      <c r="J16" s="119" t="s">
        <v>310</v>
      </c>
      <c r="K16" s="517" t="s">
        <v>336</v>
      </c>
      <c r="L16" s="517"/>
      <c r="M16" s="517"/>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9"/>
      <c r="C17" s="500"/>
      <c r="D17" s="501"/>
      <c r="E17" s="120" t="s">
        <v>82</v>
      </c>
      <c r="F17" s="509"/>
      <c r="G17" s="509"/>
      <c r="H17" s="200">
        <f>IF($D$3="DE",62,IF($D$3="DK",68,0))</f>
        <v>0</v>
      </c>
      <c r="I17" s="215">
        <v>0</v>
      </c>
      <c r="J17" s="200">
        <f>$H17*I17*430</f>
        <v>0</v>
      </c>
      <c r="K17" s="518"/>
      <c r="L17" s="518"/>
      <c r="M17" s="518"/>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2"/>
      <c r="C18" s="503"/>
      <c r="D18" s="504"/>
      <c r="E18" s="120" t="s">
        <v>83</v>
      </c>
      <c r="F18" s="509"/>
      <c r="G18" s="509"/>
      <c r="H18" s="200">
        <f>IF($D$3="DE",46,IF($D$3="DK",51,0))</f>
        <v>0</v>
      </c>
      <c r="I18" s="215">
        <v>0</v>
      </c>
      <c r="J18" s="200">
        <f>$H18*I18*430</f>
        <v>0</v>
      </c>
      <c r="K18" s="518"/>
      <c r="L18" s="518"/>
      <c r="M18" s="518"/>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2"/>
      <c r="C19" s="503"/>
      <c r="D19" s="504"/>
      <c r="E19" s="121" t="s">
        <v>84</v>
      </c>
      <c r="F19" s="510"/>
      <c r="G19" s="510"/>
      <c r="H19" s="201">
        <f>IF($D$3="DE",31,IF($D$3="DK",33,0))</f>
        <v>0</v>
      </c>
      <c r="I19" s="216">
        <v>0</v>
      </c>
      <c r="J19" s="201">
        <f>$H19*I19*430</f>
        <v>0</v>
      </c>
      <c r="K19" s="519"/>
      <c r="L19" s="519"/>
      <c r="M19" s="519"/>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5"/>
      <c r="C20" s="506"/>
      <c r="D20" s="507"/>
      <c r="E20" s="511" t="s">
        <v>20</v>
      </c>
      <c r="F20" s="512"/>
      <c r="G20" s="512"/>
      <c r="H20" s="512"/>
      <c r="I20" s="513">
        <f>SUM(J17:J19)</f>
        <v>0</v>
      </c>
      <c r="J20" s="513"/>
      <c r="K20" s="520"/>
      <c r="L20" s="520"/>
      <c r="M20" s="521"/>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7"/>
      <c r="B21" s="117"/>
      <c r="C21" s="117"/>
      <c r="D21" s="117"/>
      <c r="E21" s="117"/>
      <c r="F21" s="117"/>
      <c r="G21" s="117"/>
      <c r="H21" s="117"/>
      <c r="I21" s="117"/>
      <c r="J21" s="117"/>
      <c r="K21" s="117"/>
      <c r="L21" s="117"/>
      <c r="M21" s="117"/>
      <c r="N21" s="117"/>
      <c r="O21" s="117"/>
      <c r="P21" s="117"/>
      <c r="Q21" s="117"/>
    </row>
    <row r="22" spans="1:335" s="45" customFormat="1" ht="37.5" customHeight="1" x14ac:dyDescent="0.25">
      <c r="A22" s="44"/>
      <c r="B22" s="548" t="s">
        <v>193</v>
      </c>
      <c r="C22" s="549"/>
      <c r="D22" s="549"/>
      <c r="E22" s="550"/>
      <c r="F22" s="664" t="s">
        <v>160</v>
      </c>
      <c r="G22" s="665"/>
      <c r="H22" s="665"/>
      <c r="I22" s="665"/>
      <c r="J22" s="665"/>
      <c r="K22" s="665"/>
      <c r="L22" s="666"/>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1"/>
      <c r="C23" s="552"/>
      <c r="D23" s="552"/>
      <c r="E23" s="553"/>
      <c r="F23" s="671"/>
      <c r="G23" s="672"/>
      <c r="H23" s="113">
        <v>1</v>
      </c>
      <c r="I23" s="113">
        <v>2</v>
      </c>
      <c r="J23" s="113">
        <v>3</v>
      </c>
      <c r="K23" s="113" t="s">
        <v>310</v>
      </c>
      <c r="L23" s="115"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1"/>
      <c r="C24" s="552"/>
      <c r="D24" s="552"/>
      <c r="E24" s="553"/>
      <c r="F24" s="104">
        <v>0.15</v>
      </c>
      <c r="G24" s="105" t="s">
        <v>10</v>
      </c>
      <c r="H24" s="198">
        <f>I13</f>
        <v>0</v>
      </c>
      <c r="I24" s="198">
        <f>K13</f>
        <v>0</v>
      </c>
      <c r="J24" s="198">
        <f>M13</f>
        <v>0</v>
      </c>
      <c r="K24" s="198">
        <f>I20</f>
        <v>0</v>
      </c>
      <c r="L24" s="199">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4"/>
      <c r="C25" s="555"/>
      <c r="D25" s="555"/>
      <c r="E25" s="556"/>
      <c r="F25" s="660" t="s">
        <v>20</v>
      </c>
      <c r="G25" s="661"/>
      <c r="H25" s="191">
        <f>H24*$F$24</f>
        <v>0</v>
      </c>
      <c r="I25" s="191">
        <f>I24*$F$24</f>
        <v>0</v>
      </c>
      <c r="J25" s="191">
        <f>J24*$F$24</f>
        <v>0</v>
      </c>
      <c r="K25" s="191">
        <f>K24*$F$24</f>
        <v>0</v>
      </c>
      <c r="L25" s="197">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8" t="s">
        <v>194</v>
      </c>
      <c r="C27" s="549"/>
      <c r="D27" s="549"/>
      <c r="E27" s="549"/>
      <c r="F27" s="664" t="s">
        <v>163</v>
      </c>
      <c r="G27" s="665"/>
      <c r="H27" s="665"/>
      <c r="I27" s="665"/>
      <c r="J27" s="665"/>
      <c r="K27" s="665"/>
      <c r="L27" s="666"/>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1"/>
      <c r="C28" s="552"/>
      <c r="D28" s="552"/>
      <c r="E28" s="552"/>
      <c r="F28" s="671"/>
      <c r="G28" s="672"/>
      <c r="H28" s="113">
        <v>1</v>
      </c>
      <c r="I28" s="113">
        <v>2</v>
      </c>
      <c r="J28" s="113">
        <v>3</v>
      </c>
      <c r="K28" s="124" t="s">
        <v>310</v>
      </c>
      <c r="L28" s="115"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1"/>
      <c r="C29" s="552"/>
      <c r="D29" s="552"/>
      <c r="E29" s="552"/>
      <c r="F29" s="4">
        <v>0.06</v>
      </c>
      <c r="G29" s="57" t="s">
        <v>10</v>
      </c>
      <c r="H29" s="188">
        <f>I13</f>
        <v>0</v>
      </c>
      <c r="I29" s="188">
        <f>K13</f>
        <v>0</v>
      </c>
      <c r="J29" s="188">
        <f>M13</f>
        <v>0</v>
      </c>
      <c r="K29" s="176"/>
      <c r="L29" s="195">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4"/>
      <c r="C30" s="555"/>
      <c r="D30" s="555"/>
      <c r="E30" s="555"/>
      <c r="F30" s="662" t="s">
        <v>93</v>
      </c>
      <c r="G30" s="663"/>
      <c r="H30" s="191">
        <f>H29*$F$29</f>
        <v>0</v>
      </c>
      <c r="I30" s="191">
        <f>I29*$F$29</f>
        <v>0</v>
      </c>
      <c r="J30" s="191">
        <f>J29*$F$29</f>
        <v>0</v>
      </c>
      <c r="K30" s="196"/>
      <c r="L30" s="197">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7" customFormat="1" ht="15" customHeight="1" thickBot="1" x14ac:dyDescent="0.3"/>
    <row r="32" spans="1:335" s="56" customFormat="1" ht="37.5" customHeight="1" x14ac:dyDescent="0.25">
      <c r="A32" s="44"/>
      <c r="B32" s="496" t="s">
        <v>261</v>
      </c>
      <c r="C32" s="497"/>
      <c r="D32" s="643"/>
      <c r="E32" s="631" t="s">
        <v>94</v>
      </c>
      <c r="F32" s="301"/>
      <c r="G32" s="301"/>
      <c r="H32" s="301"/>
      <c r="I32" s="301"/>
      <c r="J32" s="632"/>
      <c r="K32" s="667" t="s">
        <v>91</v>
      </c>
      <c r="L32" s="667"/>
      <c r="M32" s="667"/>
      <c r="N32" s="667"/>
      <c r="O32" s="667"/>
      <c r="P32" s="667"/>
      <c r="Q32" s="668"/>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9"/>
      <c r="C33" s="500"/>
      <c r="D33" s="501"/>
      <c r="E33" s="673" t="s">
        <v>115</v>
      </c>
      <c r="F33" s="674"/>
      <c r="G33" s="674" t="s">
        <v>164</v>
      </c>
      <c r="H33" s="674"/>
      <c r="I33" s="143" t="s">
        <v>95</v>
      </c>
      <c r="J33" s="144" t="s">
        <v>96</v>
      </c>
      <c r="K33" s="95">
        <v>1</v>
      </c>
      <c r="L33" s="113">
        <v>2</v>
      </c>
      <c r="M33" s="113">
        <v>3</v>
      </c>
      <c r="N33" s="119" t="s">
        <v>310</v>
      </c>
      <c r="O33" s="113" t="s">
        <v>93</v>
      </c>
      <c r="P33" s="669" t="s">
        <v>81</v>
      </c>
      <c r="Q33" s="670"/>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9"/>
      <c r="C34" s="500"/>
      <c r="D34" s="501"/>
      <c r="E34" s="575" t="s">
        <v>2</v>
      </c>
      <c r="F34" s="576"/>
      <c r="G34" s="576" t="s">
        <v>3</v>
      </c>
      <c r="H34" s="576"/>
      <c r="I34" s="129" t="s">
        <v>154</v>
      </c>
      <c r="J34" s="145" t="s">
        <v>121</v>
      </c>
      <c r="K34" s="151">
        <v>500</v>
      </c>
      <c r="L34" s="152">
        <v>150</v>
      </c>
      <c r="M34" s="152">
        <v>150</v>
      </c>
      <c r="N34" s="152">
        <v>40</v>
      </c>
      <c r="O34" s="153">
        <f>SUM(K34:N34)</f>
        <v>840</v>
      </c>
      <c r="P34" s="488"/>
      <c r="Q34" s="489"/>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9"/>
      <c r="C35" s="500"/>
      <c r="D35" s="501"/>
      <c r="E35" s="493"/>
      <c r="F35" s="492"/>
      <c r="G35" s="492"/>
      <c r="H35" s="492"/>
      <c r="I35" s="217"/>
      <c r="J35" s="218"/>
      <c r="K35" s="147"/>
      <c r="L35" s="148"/>
      <c r="M35" s="148"/>
      <c r="N35" s="148"/>
      <c r="O35" s="154">
        <f t="shared" ref="O35:O47" si="0">SUM(K35:N35)</f>
        <v>0</v>
      </c>
      <c r="P35" s="490"/>
      <c r="Q35" s="491"/>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9"/>
      <c r="C36" s="500"/>
      <c r="D36" s="501"/>
      <c r="E36" s="493"/>
      <c r="F36" s="492"/>
      <c r="G36" s="492"/>
      <c r="H36" s="492"/>
      <c r="I36" s="217"/>
      <c r="J36" s="218"/>
      <c r="K36" s="147"/>
      <c r="L36" s="148"/>
      <c r="M36" s="148"/>
      <c r="N36" s="148"/>
      <c r="O36" s="154">
        <f t="shared" si="0"/>
        <v>0</v>
      </c>
      <c r="P36" s="490"/>
      <c r="Q36" s="491"/>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9"/>
      <c r="C37" s="500"/>
      <c r="D37" s="501"/>
      <c r="E37" s="493"/>
      <c r="F37" s="492"/>
      <c r="G37" s="492"/>
      <c r="H37" s="492"/>
      <c r="I37" s="217"/>
      <c r="J37" s="218"/>
      <c r="K37" s="147"/>
      <c r="L37" s="148"/>
      <c r="M37" s="148"/>
      <c r="N37" s="148"/>
      <c r="O37" s="154">
        <f t="shared" si="0"/>
        <v>0</v>
      </c>
      <c r="P37" s="490"/>
      <c r="Q37" s="491"/>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9"/>
      <c r="C38" s="500"/>
      <c r="D38" s="501"/>
      <c r="E38" s="493"/>
      <c r="F38" s="492"/>
      <c r="G38" s="492"/>
      <c r="H38" s="492"/>
      <c r="I38" s="217"/>
      <c r="J38" s="218"/>
      <c r="K38" s="147"/>
      <c r="L38" s="148"/>
      <c r="M38" s="148"/>
      <c r="N38" s="148"/>
      <c r="O38" s="154">
        <f t="shared" si="0"/>
        <v>0</v>
      </c>
      <c r="P38" s="490"/>
      <c r="Q38" s="491"/>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9"/>
      <c r="C39" s="500"/>
      <c r="D39" s="501"/>
      <c r="E39" s="493"/>
      <c r="F39" s="492"/>
      <c r="G39" s="492"/>
      <c r="H39" s="492"/>
      <c r="I39" s="217"/>
      <c r="J39" s="218"/>
      <c r="K39" s="147"/>
      <c r="L39" s="148"/>
      <c r="M39" s="148"/>
      <c r="N39" s="148"/>
      <c r="O39" s="154">
        <f t="shared" si="0"/>
        <v>0</v>
      </c>
      <c r="P39" s="490"/>
      <c r="Q39" s="491"/>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9"/>
      <c r="C40" s="500"/>
      <c r="D40" s="501"/>
      <c r="E40" s="493"/>
      <c r="F40" s="492"/>
      <c r="G40" s="492"/>
      <c r="H40" s="492"/>
      <c r="I40" s="217"/>
      <c r="J40" s="218"/>
      <c r="K40" s="147"/>
      <c r="L40" s="148"/>
      <c r="M40" s="148"/>
      <c r="N40" s="148"/>
      <c r="O40" s="154">
        <f t="shared" si="0"/>
        <v>0</v>
      </c>
      <c r="P40" s="490"/>
      <c r="Q40" s="491"/>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9"/>
      <c r="C41" s="500"/>
      <c r="D41" s="501"/>
      <c r="E41" s="493"/>
      <c r="F41" s="492"/>
      <c r="G41" s="492"/>
      <c r="H41" s="492"/>
      <c r="I41" s="217"/>
      <c r="J41" s="218"/>
      <c r="K41" s="147"/>
      <c r="L41" s="148"/>
      <c r="M41" s="148"/>
      <c r="N41" s="148"/>
      <c r="O41" s="154">
        <f t="shared" si="0"/>
        <v>0</v>
      </c>
      <c r="P41" s="490"/>
      <c r="Q41" s="491"/>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9"/>
      <c r="C42" s="500"/>
      <c r="D42" s="501"/>
      <c r="E42" s="493"/>
      <c r="F42" s="492"/>
      <c r="G42" s="492"/>
      <c r="H42" s="492"/>
      <c r="I42" s="217"/>
      <c r="J42" s="218"/>
      <c r="K42" s="147"/>
      <c r="L42" s="148"/>
      <c r="M42" s="148"/>
      <c r="N42" s="148"/>
      <c r="O42" s="154">
        <f t="shared" si="0"/>
        <v>0</v>
      </c>
      <c r="P42" s="490"/>
      <c r="Q42" s="491"/>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9"/>
      <c r="C43" s="500"/>
      <c r="D43" s="501"/>
      <c r="E43" s="493"/>
      <c r="F43" s="492"/>
      <c r="G43" s="492"/>
      <c r="H43" s="492"/>
      <c r="I43" s="217"/>
      <c r="J43" s="218"/>
      <c r="K43" s="147"/>
      <c r="L43" s="148"/>
      <c r="M43" s="148"/>
      <c r="N43" s="148"/>
      <c r="O43" s="154">
        <f t="shared" si="0"/>
        <v>0</v>
      </c>
      <c r="P43" s="490"/>
      <c r="Q43" s="491"/>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9"/>
      <c r="C44" s="500"/>
      <c r="D44" s="501"/>
      <c r="E44" s="493"/>
      <c r="F44" s="492"/>
      <c r="G44" s="492"/>
      <c r="H44" s="492"/>
      <c r="I44" s="217"/>
      <c r="J44" s="218"/>
      <c r="K44" s="147"/>
      <c r="L44" s="148"/>
      <c r="M44" s="148"/>
      <c r="N44" s="148"/>
      <c r="O44" s="154">
        <f t="shared" si="0"/>
        <v>0</v>
      </c>
      <c r="P44" s="490"/>
      <c r="Q44" s="491"/>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9"/>
      <c r="C45" s="500"/>
      <c r="D45" s="501"/>
      <c r="E45" s="493"/>
      <c r="F45" s="492"/>
      <c r="G45" s="492"/>
      <c r="H45" s="492"/>
      <c r="I45" s="217"/>
      <c r="J45" s="218"/>
      <c r="K45" s="147"/>
      <c r="L45" s="148"/>
      <c r="M45" s="148"/>
      <c r="N45" s="148"/>
      <c r="O45" s="154">
        <f t="shared" si="0"/>
        <v>0</v>
      </c>
      <c r="P45" s="490"/>
      <c r="Q45" s="491"/>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9"/>
      <c r="C46" s="500"/>
      <c r="D46" s="501"/>
      <c r="E46" s="493"/>
      <c r="F46" s="492"/>
      <c r="G46" s="492"/>
      <c r="H46" s="492"/>
      <c r="I46" s="217"/>
      <c r="J46" s="218"/>
      <c r="K46" s="147"/>
      <c r="L46" s="148"/>
      <c r="M46" s="148"/>
      <c r="N46" s="148"/>
      <c r="O46" s="154">
        <f t="shared" si="0"/>
        <v>0</v>
      </c>
      <c r="P46" s="490"/>
      <c r="Q46" s="491"/>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9"/>
      <c r="C47" s="500"/>
      <c r="D47" s="501"/>
      <c r="E47" s="493"/>
      <c r="F47" s="492"/>
      <c r="G47" s="492"/>
      <c r="H47" s="492"/>
      <c r="I47" s="217"/>
      <c r="J47" s="218"/>
      <c r="K47" s="147"/>
      <c r="L47" s="148"/>
      <c r="M47" s="148"/>
      <c r="N47" s="148"/>
      <c r="O47" s="154">
        <f t="shared" si="0"/>
        <v>0</v>
      </c>
      <c r="P47" s="490"/>
      <c r="Q47" s="491"/>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9"/>
      <c r="C48" s="500"/>
      <c r="D48" s="501"/>
      <c r="E48" s="494"/>
      <c r="F48" s="495"/>
      <c r="G48" s="495"/>
      <c r="H48" s="495"/>
      <c r="I48" s="219"/>
      <c r="J48" s="220"/>
      <c r="K48" s="149"/>
      <c r="L48" s="150"/>
      <c r="M48" s="150"/>
      <c r="N48" s="148"/>
      <c r="O48" s="154">
        <f>SUM(K48:N48)</f>
        <v>0</v>
      </c>
      <c r="P48" s="490"/>
      <c r="Q48" s="491"/>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5"/>
      <c r="C49" s="506"/>
      <c r="D49" s="507"/>
      <c r="E49" s="636" t="s">
        <v>20</v>
      </c>
      <c r="F49" s="637"/>
      <c r="G49" s="637"/>
      <c r="H49" s="637"/>
      <c r="I49" s="637"/>
      <c r="J49" s="638"/>
      <c r="K49" s="155">
        <f>SUM(K35:K48)</f>
        <v>0</v>
      </c>
      <c r="L49" s="156">
        <f>SUM(L35:L48)</f>
        <v>0</v>
      </c>
      <c r="M49" s="156">
        <f>SUM(M35:M48)</f>
        <v>0</v>
      </c>
      <c r="N49" s="156">
        <f>SUM(N35:N48)</f>
        <v>0</v>
      </c>
      <c r="O49" s="156">
        <f>SUM(K49:N49)</f>
        <v>0</v>
      </c>
      <c r="P49" s="483"/>
      <c r="Q49" s="48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6" t="s">
        <v>262</v>
      </c>
      <c r="C50" s="497"/>
      <c r="D50" s="643"/>
      <c r="E50" s="631" t="s">
        <v>94</v>
      </c>
      <c r="F50" s="301"/>
      <c r="G50" s="301"/>
      <c r="H50" s="301"/>
      <c r="I50" s="301"/>
      <c r="J50" s="632"/>
      <c r="K50" s="480" t="s">
        <v>92</v>
      </c>
      <c r="L50" s="481"/>
      <c r="M50" s="481"/>
      <c r="N50" s="481"/>
      <c r="O50" s="481"/>
      <c r="P50" s="481"/>
      <c r="Q50" s="482"/>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9"/>
      <c r="C51" s="500"/>
      <c r="D51" s="501"/>
      <c r="E51" s="685" t="s">
        <v>97</v>
      </c>
      <c r="F51" s="508"/>
      <c r="G51" s="508" t="s">
        <v>165</v>
      </c>
      <c r="H51" s="508"/>
      <c r="I51" s="113" t="s">
        <v>95</v>
      </c>
      <c r="J51" s="115" t="s">
        <v>96</v>
      </c>
      <c r="K51" s="128" t="s">
        <v>246</v>
      </c>
      <c r="L51" s="127">
        <v>1</v>
      </c>
      <c r="M51" s="127">
        <v>2</v>
      </c>
      <c r="N51" s="127">
        <v>3</v>
      </c>
      <c r="O51" s="127" t="s">
        <v>20</v>
      </c>
      <c r="P51" s="694" t="s">
        <v>81</v>
      </c>
      <c r="Q51" s="695"/>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9"/>
      <c r="C52" s="500"/>
      <c r="D52" s="501"/>
      <c r="E52" s="575" t="s">
        <v>4</v>
      </c>
      <c r="F52" s="576"/>
      <c r="G52" s="639" t="s">
        <v>5</v>
      </c>
      <c r="H52" s="639"/>
      <c r="I52" s="129" t="s">
        <v>9</v>
      </c>
      <c r="J52" s="145" t="s">
        <v>11</v>
      </c>
      <c r="K52" s="157">
        <v>3000</v>
      </c>
      <c r="L52" s="158">
        <v>1000</v>
      </c>
      <c r="M52" s="158">
        <v>1000</v>
      </c>
      <c r="N52" s="158">
        <v>1000</v>
      </c>
      <c r="O52" s="159">
        <f>SUM(L52:N52)</f>
        <v>3000</v>
      </c>
      <c r="P52" s="577"/>
      <c r="Q52" s="696"/>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9"/>
      <c r="C53" s="500"/>
      <c r="D53" s="501"/>
      <c r="E53" s="493"/>
      <c r="F53" s="492"/>
      <c r="G53" s="492"/>
      <c r="H53" s="492"/>
      <c r="I53" s="217"/>
      <c r="J53" s="218"/>
      <c r="K53" s="160"/>
      <c r="L53" s="161"/>
      <c r="M53" s="161"/>
      <c r="N53" s="161"/>
      <c r="O53" s="162">
        <f>SUM(L53:N53)</f>
        <v>0</v>
      </c>
      <c r="P53" s="490"/>
      <c r="Q53" s="491"/>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9"/>
      <c r="C54" s="500"/>
      <c r="D54" s="501"/>
      <c r="E54" s="493"/>
      <c r="F54" s="492"/>
      <c r="G54" s="492"/>
      <c r="H54" s="492"/>
      <c r="I54" s="217"/>
      <c r="J54" s="218"/>
      <c r="K54" s="160"/>
      <c r="L54" s="161"/>
      <c r="M54" s="161"/>
      <c r="N54" s="161"/>
      <c r="O54" s="162">
        <f t="shared" ref="O54:O62" si="1">SUM(L54:N54)</f>
        <v>0</v>
      </c>
      <c r="P54" s="490"/>
      <c r="Q54" s="491"/>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9"/>
      <c r="C55" s="500"/>
      <c r="D55" s="501"/>
      <c r="E55" s="493"/>
      <c r="F55" s="492"/>
      <c r="G55" s="492"/>
      <c r="H55" s="492"/>
      <c r="I55" s="217"/>
      <c r="J55" s="218"/>
      <c r="K55" s="160"/>
      <c r="L55" s="161"/>
      <c r="M55" s="161"/>
      <c r="N55" s="161"/>
      <c r="O55" s="162">
        <f t="shared" si="1"/>
        <v>0</v>
      </c>
      <c r="P55" s="490"/>
      <c r="Q55" s="491"/>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9"/>
      <c r="C56" s="500"/>
      <c r="D56" s="501"/>
      <c r="E56" s="493"/>
      <c r="F56" s="492"/>
      <c r="G56" s="492"/>
      <c r="H56" s="492"/>
      <c r="I56" s="217"/>
      <c r="J56" s="218"/>
      <c r="K56" s="160"/>
      <c r="L56" s="161"/>
      <c r="M56" s="161"/>
      <c r="N56" s="161"/>
      <c r="O56" s="162">
        <f t="shared" si="1"/>
        <v>0</v>
      </c>
      <c r="P56" s="490"/>
      <c r="Q56" s="491"/>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9"/>
      <c r="C57" s="500"/>
      <c r="D57" s="501"/>
      <c r="E57" s="493"/>
      <c r="F57" s="492"/>
      <c r="G57" s="492"/>
      <c r="H57" s="492"/>
      <c r="I57" s="217"/>
      <c r="J57" s="218"/>
      <c r="K57" s="160"/>
      <c r="L57" s="161"/>
      <c r="M57" s="161"/>
      <c r="N57" s="161"/>
      <c r="O57" s="162">
        <f t="shared" si="1"/>
        <v>0</v>
      </c>
      <c r="P57" s="490"/>
      <c r="Q57" s="491"/>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9"/>
      <c r="C58" s="500"/>
      <c r="D58" s="501"/>
      <c r="E58" s="493"/>
      <c r="F58" s="492"/>
      <c r="G58" s="492"/>
      <c r="H58" s="492"/>
      <c r="I58" s="217"/>
      <c r="J58" s="218"/>
      <c r="K58" s="160"/>
      <c r="L58" s="161"/>
      <c r="M58" s="161"/>
      <c r="N58" s="161"/>
      <c r="O58" s="162">
        <f t="shared" si="1"/>
        <v>0</v>
      </c>
      <c r="P58" s="490"/>
      <c r="Q58" s="491"/>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9"/>
      <c r="C59" s="500"/>
      <c r="D59" s="501"/>
      <c r="E59" s="493"/>
      <c r="F59" s="492"/>
      <c r="G59" s="492"/>
      <c r="H59" s="492"/>
      <c r="I59" s="217"/>
      <c r="J59" s="218"/>
      <c r="K59" s="160"/>
      <c r="L59" s="161"/>
      <c r="M59" s="161"/>
      <c r="N59" s="161"/>
      <c r="O59" s="162">
        <f t="shared" si="1"/>
        <v>0</v>
      </c>
      <c r="P59" s="490"/>
      <c r="Q59" s="491"/>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9"/>
      <c r="C60" s="500"/>
      <c r="D60" s="501"/>
      <c r="E60" s="493"/>
      <c r="F60" s="492"/>
      <c r="G60" s="492"/>
      <c r="H60" s="492"/>
      <c r="I60" s="217"/>
      <c r="J60" s="218"/>
      <c r="K60" s="160"/>
      <c r="L60" s="161"/>
      <c r="M60" s="161"/>
      <c r="N60" s="161"/>
      <c r="O60" s="162">
        <f t="shared" si="1"/>
        <v>0</v>
      </c>
      <c r="P60" s="490"/>
      <c r="Q60" s="491"/>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9"/>
      <c r="C61" s="500"/>
      <c r="D61" s="501"/>
      <c r="E61" s="493"/>
      <c r="F61" s="492"/>
      <c r="G61" s="492"/>
      <c r="H61" s="492"/>
      <c r="I61" s="217"/>
      <c r="J61" s="218"/>
      <c r="K61" s="160"/>
      <c r="L61" s="161"/>
      <c r="M61" s="161"/>
      <c r="N61" s="161"/>
      <c r="O61" s="162">
        <f t="shared" si="1"/>
        <v>0</v>
      </c>
      <c r="P61" s="490"/>
      <c r="Q61" s="491"/>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9"/>
      <c r="C62" s="500"/>
      <c r="D62" s="501"/>
      <c r="E62" s="613"/>
      <c r="F62" s="611"/>
      <c r="G62" s="611"/>
      <c r="H62" s="611"/>
      <c r="I62" s="221"/>
      <c r="J62" s="222"/>
      <c r="K62" s="163"/>
      <c r="L62" s="164"/>
      <c r="M62" s="164"/>
      <c r="N62" s="164"/>
      <c r="O62" s="165">
        <f t="shared" si="1"/>
        <v>0</v>
      </c>
      <c r="P62" s="692"/>
      <c r="Q62" s="693"/>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5"/>
      <c r="C63" s="506"/>
      <c r="D63" s="507"/>
      <c r="E63" s="511" t="s">
        <v>20</v>
      </c>
      <c r="F63" s="512"/>
      <c r="G63" s="512"/>
      <c r="H63" s="512"/>
      <c r="I63" s="512"/>
      <c r="J63" s="644"/>
      <c r="K63" s="166">
        <f>SUM(K53:K62)</f>
        <v>0</v>
      </c>
      <c r="L63" s="167">
        <f>SUM(L53:L62)</f>
        <v>0</v>
      </c>
      <c r="M63" s="167">
        <f>SUM(M53:M62)</f>
        <v>0</v>
      </c>
      <c r="N63" s="167">
        <f>SUM(N53:N62)</f>
        <v>0</v>
      </c>
      <c r="O63" s="167">
        <f>SUM(L63:N63)</f>
        <v>0</v>
      </c>
      <c r="P63" s="483"/>
      <c r="Q63" s="48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7"/>
      <c r="Q64" s="117"/>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6" t="s">
        <v>195</v>
      </c>
      <c r="C65" s="497"/>
      <c r="D65" s="643"/>
      <c r="E65" s="651" t="s">
        <v>149</v>
      </c>
      <c r="F65" s="652"/>
      <c r="G65" s="652"/>
      <c r="H65" s="653"/>
      <c r="I65" s="480" t="s">
        <v>166</v>
      </c>
      <c r="J65" s="481"/>
      <c r="K65" s="481"/>
      <c r="L65" s="481"/>
      <c r="M65" s="482"/>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9"/>
      <c r="C66" s="500"/>
      <c r="D66" s="501"/>
      <c r="E66" s="654"/>
      <c r="F66" s="655"/>
      <c r="G66" s="655"/>
      <c r="H66" s="656"/>
      <c r="I66" s="122" t="s">
        <v>6</v>
      </c>
      <c r="J66" s="75" t="s">
        <v>7</v>
      </c>
      <c r="K66" s="116" t="s">
        <v>8</v>
      </c>
      <c r="L66" s="123" t="s">
        <v>312</v>
      </c>
      <c r="M66" s="115"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9"/>
      <c r="C67" s="500"/>
      <c r="D67" s="501"/>
      <c r="E67" s="657"/>
      <c r="F67" s="658"/>
      <c r="G67" s="658"/>
      <c r="H67" s="659"/>
      <c r="I67" s="168"/>
      <c r="J67" s="169"/>
      <c r="K67" s="170"/>
      <c r="L67" s="171"/>
      <c r="M67" s="172">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9"/>
      <c r="C68" s="500"/>
      <c r="D68" s="501"/>
      <c r="E68" s="657"/>
      <c r="F68" s="658"/>
      <c r="G68" s="658"/>
      <c r="H68" s="659"/>
      <c r="I68" s="168"/>
      <c r="J68" s="169"/>
      <c r="K68" s="170"/>
      <c r="L68" s="171"/>
      <c r="M68" s="172">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9"/>
      <c r="C69" s="500"/>
      <c r="D69" s="501"/>
      <c r="E69" s="686"/>
      <c r="F69" s="687"/>
      <c r="G69" s="687"/>
      <c r="H69" s="688"/>
      <c r="I69" s="173"/>
      <c r="J69" s="174"/>
      <c r="K69" s="175"/>
      <c r="L69" s="176"/>
      <c r="M69" s="177">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5"/>
      <c r="C70" s="506"/>
      <c r="D70" s="507"/>
      <c r="E70" s="689" t="s">
        <v>72</v>
      </c>
      <c r="F70" s="690"/>
      <c r="G70" s="690"/>
      <c r="H70" s="691"/>
      <c r="I70" s="178">
        <f>SUM(I67:I69)</f>
        <v>0</v>
      </c>
      <c r="J70" s="179">
        <f>SUM(J67:J69)</f>
        <v>0</v>
      </c>
      <c r="K70" s="180">
        <f>SUM(K67:K69)</f>
        <v>0</v>
      </c>
      <c r="L70" s="181"/>
      <c r="M70" s="182">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7"/>
      <c r="C71" s="117"/>
      <c r="D71" s="117"/>
      <c r="E71" s="117"/>
      <c r="F71" s="117"/>
      <c r="G71" s="117"/>
      <c r="H71" s="117"/>
      <c r="I71" s="117"/>
      <c r="J71" s="117"/>
      <c r="K71" s="117"/>
      <c r="L71" s="117"/>
      <c r="M71" s="117"/>
      <c r="N71" s="117"/>
      <c r="O71" s="117"/>
      <c r="P71" s="117"/>
      <c r="Q71" s="117"/>
    </row>
    <row r="72" spans="1:335" s="45" customFormat="1" ht="33" customHeight="1" x14ac:dyDescent="0.25">
      <c r="A72" s="9"/>
      <c r="B72" s="645" t="s">
        <v>196</v>
      </c>
      <c r="C72" s="646"/>
      <c r="D72" s="646"/>
      <c r="E72" s="647"/>
      <c r="F72" s="485" t="s">
        <v>166</v>
      </c>
      <c r="G72" s="486"/>
      <c r="H72" s="486"/>
      <c r="I72" s="486"/>
      <c r="J72" s="487"/>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8"/>
      <c r="C73" s="649"/>
      <c r="D73" s="649"/>
      <c r="E73" s="650"/>
      <c r="F73" s="95" t="str">
        <f>J9</f>
        <v>Periode 1</v>
      </c>
      <c r="G73" s="113" t="str">
        <f>L9</f>
        <v>Periode 2</v>
      </c>
      <c r="H73" s="113" t="str">
        <f>N9</f>
        <v>Periode 3</v>
      </c>
      <c r="I73" s="116" t="s">
        <v>312</v>
      </c>
      <c r="J73" s="115"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40" t="s">
        <v>98</v>
      </c>
      <c r="C74" s="641"/>
      <c r="D74" s="641"/>
      <c r="E74" s="642"/>
      <c r="F74" s="183">
        <f>I13</f>
        <v>0</v>
      </c>
      <c r="G74" s="184">
        <f>K13</f>
        <v>0</v>
      </c>
      <c r="H74" s="184">
        <f>M13</f>
        <v>0</v>
      </c>
      <c r="I74" s="184">
        <f>I20</f>
        <v>0</v>
      </c>
      <c r="J74" s="185">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40" t="s">
        <v>167</v>
      </c>
      <c r="C75" s="641"/>
      <c r="D75" s="641"/>
      <c r="E75" s="642"/>
      <c r="F75" s="183">
        <f>H25</f>
        <v>0</v>
      </c>
      <c r="G75" s="184">
        <f>I25</f>
        <v>0</v>
      </c>
      <c r="H75" s="184">
        <f>J25</f>
        <v>0</v>
      </c>
      <c r="I75" s="184">
        <f>K25</f>
        <v>0</v>
      </c>
      <c r="J75" s="185">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40" t="s">
        <v>168</v>
      </c>
      <c r="C76" s="641"/>
      <c r="D76" s="641"/>
      <c r="E76" s="642"/>
      <c r="F76" s="183">
        <f>H30</f>
        <v>0</v>
      </c>
      <c r="G76" s="184">
        <f>I30</f>
        <v>0</v>
      </c>
      <c r="H76" s="184">
        <f>J30</f>
        <v>0</v>
      </c>
      <c r="I76" s="186"/>
      <c r="J76" s="185">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40" t="s">
        <v>99</v>
      </c>
      <c r="C77" s="641"/>
      <c r="D77" s="641"/>
      <c r="E77" s="642"/>
      <c r="F77" s="183">
        <f>K49</f>
        <v>0</v>
      </c>
      <c r="G77" s="184">
        <f>L49</f>
        <v>0</v>
      </c>
      <c r="H77" s="184">
        <f>M49</f>
        <v>0</v>
      </c>
      <c r="I77" s="184">
        <f>N49</f>
        <v>0</v>
      </c>
      <c r="J77" s="185">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6" t="s">
        <v>100</v>
      </c>
      <c r="C78" s="677"/>
      <c r="D78" s="677"/>
      <c r="E78" s="678"/>
      <c r="F78" s="187">
        <f>L63</f>
        <v>0</v>
      </c>
      <c r="G78" s="188">
        <f>M63</f>
        <v>0</v>
      </c>
      <c r="H78" s="188">
        <f>N63</f>
        <v>0</v>
      </c>
      <c r="I78" s="186"/>
      <c r="J78" s="189">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9" t="s">
        <v>247</v>
      </c>
      <c r="C79" s="680"/>
      <c r="D79" s="680"/>
      <c r="E79" s="681"/>
      <c r="F79" s="190">
        <f>SUM(F74:F78)</f>
        <v>0</v>
      </c>
      <c r="G79" s="191">
        <f>SUM(G74:G78)</f>
        <v>0</v>
      </c>
      <c r="H79" s="191">
        <f>SUM(H74:H78)</f>
        <v>0</v>
      </c>
      <c r="I79" s="191">
        <f>SUM(I74:I78)</f>
        <v>0</v>
      </c>
      <c r="J79" s="192">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9" t="s">
        <v>101</v>
      </c>
      <c r="C80" s="680"/>
      <c r="D80" s="680"/>
      <c r="E80" s="681"/>
      <c r="F80" s="193">
        <f>I70</f>
        <v>0</v>
      </c>
      <c r="G80" s="194">
        <f>J70</f>
        <v>0</v>
      </c>
      <c r="H80" s="194">
        <f>K70</f>
        <v>0</v>
      </c>
      <c r="I80" s="181"/>
      <c r="J80" s="192">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2" t="s">
        <v>20</v>
      </c>
      <c r="C81" s="683"/>
      <c r="D81" s="683"/>
      <c r="E81" s="684"/>
      <c r="F81" s="190">
        <f>F79-F80</f>
        <v>0</v>
      </c>
      <c r="G81" s="191">
        <f>G79-G80</f>
        <v>0</v>
      </c>
      <c r="H81" s="191">
        <f>H79-H80</f>
        <v>0</v>
      </c>
      <c r="I81" s="191">
        <f>I79</f>
        <v>0</v>
      </c>
      <c r="J81" s="192">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5" t="s">
        <v>351</v>
      </c>
      <c r="C83" s="586"/>
      <c r="D83" s="587"/>
      <c r="E83" s="598" t="s">
        <v>144</v>
      </c>
      <c r="F83" s="599"/>
      <c r="G83" s="539" t="s">
        <v>153</v>
      </c>
      <c r="H83" s="539"/>
      <c r="I83" s="539"/>
      <c r="J83" s="539"/>
      <c r="K83" s="539"/>
      <c r="L83" s="539"/>
      <c r="M83" s="599" t="s">
        <v>143</v>
      </c>
      <c r="N83" s="599"/>
      <c r="O83" s="539" t="s">
        <v>145</v>
      </c>
      <c r="P83" s="539"/>
      <c r="Q83" s="102"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8"/>
      <c r="C84" s="589"/>
      <c r="D84" s="590"/>
      <c r="E84" s="621">
        <f>J81</f>
        <v>0</v>
      </c>
      <c r="F84" s="614"/>
      <c r="G84" s="541" t="s">
        <v>148</v>
      </c>
      <c r="H84" s="541"/>
      <c r="I84" s="608">
        <f>J81*K84</f>
        <v>0</v>
      </c>
      <c r="J84" s="608"/>
      <c r="K84" s="606">
        <v>0.65</v>
      </c>
      <c r="L84" s="606"/>
      <c r="M84" s="101">
        <f>E84*(100%-K84)</f>
        <v>0</v>
      </c>
      <c r="N84" s="212" t="str">
        <f>IF(I85=0,"-",M84/E84)</f>
        <v>-</v>
      </c>
      <c r="O84" s="614">
        <f>M85+I85</f>
        <v>0</v>
      </c>
      <c r="P84" s="614"/>
      <c r="Q84" s="602">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1"/>
      <c r="C85" s="592"/>
      <c r="D85" s="593"/>
      <c r="E85" s="622"/>
      <c r="F85" s="615"/>
      <c r="G85" s="605" t="s">
        <v>142</v>
      </c>
      <c r="H85" s="605"/>
      <c r="I85" s="675">
        <v>0</v>
      </c>
      <c r="J85" s="675"/>
      <c r="K85" s="607" t="str">
        <f>IF(E84=0,"-",I85/E84)</f>
        <v>-</v>
      </c>
      <c r="L85" s="607"/>
      <c r="M85" s="103">
        <f>P93</f>
        <v>0</v>
      </c>
      <c r="N85" s="146" t="str">
        <f>IF(I85=0,"-",M85/E84)</f>
        <v>-</v>
      </c>
      <c r="O85" s="615"/>
      <c r="P85" s="615"/>
      <c r="Q85" s="603"/>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1"/>
      <c r="C86" s="592"/>
      <c r="D86" s="594"/>
      <c r="E86" s="616"/>
      <c r="F86" s="617"/>
      <c r="G86" s="617"/>
      <c r="H86" s="617"/>
      <c r="I86" s="617"/>
      <c r="J86" s="617"/>
      <c r="K86" s="617"/>
      <c r="L86" s="617"/>
      <c r="M86" s="617"/>
      <c r="N86" s="617"/>
      <c r="O86" s="617"/>
      <c r="P86" s="617"/>
      <c r="Q86" s="618"/>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1"/>
      <c r="C87" s="592"/>
      <c r="D87" s="593"/>
      <c r="E87" s="612" t="s">
        <v>169</v>
      </c>
      <c r="F87" s="604"/>
      <c r="G87" s="604"/>
      <c r="H87" s="604"/>
      <c r="I87" s="604" t="s">
        <v>147</v>
      </c>
      <c r="J87" s="604"/>
      <c r="K87" s="604"/>
      <c r="L87" s="604"/>
      <c r="M87" s="604"/>
      <c r="N87" s="604"/>
      <c r="O87" s="604"/>
      <c r="P87" s="619" t="s">
        <v>93</v>
      </c>
      <c r="Q87" s="620"/>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1"/>
      <c r="C88" s="592"/>
      <c r="D88" s="593"/>
      <c r="E88" s="493"/>
      <c r="F88" s="492"/>
      <c r="G88" s="492"/>
      <c r="H88" s="492"/>
      <c r="I88" s="492"/>
      <c r="J88" s="492"/>
      <c r="K88" s="492"/>
      <c r="L88" s="492"/>
      <c r="M88" s="492"/>
      <c r="N88" s="492"/>
      <c r="O88" s="492"/>
      <c r="P88" s="600"/>
      <c r="Q88" s="601"/>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1"/>
      <c r="C89" s="592"/>
      <c r="D89" s="593"/>
      <c r="E89" s="493"/>
      <c r="F89" s="492"/>
      <c r="G89" s="492"/>
      <c r="H89" s="492"/>
      <c r="I89" s="492"/>
      <c r="J89" s="492"/>
      <c r="K89" s="492"/>
      <c r="L89" s="492"/>
      <c r="M89" s="492"/>
      <c r="N89" s="492"/>
      <c r="O89" s="492"/>
      <c r="P89" s="600"/>
      <c r="Q89" s="601"/>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1"/>
      <c r="C90" s="592"/>
      <c r="D90" s="593"/>
      <c r="E90" s="493"/>
      <c r="F90" s="492"/>
      <c r="G90" s="492"/>
      <c r="H90" s="492"/>
      <c r="I90" s="492"/>
      <c r="J90" s="492"/>
      <c r="K90" s="492"/>
      <c r="L90" s="492"/>
      <c r="M90" s="492"/>
      <c r="N90" s="492"/>
      <c r="O90" s="492"/>
      <c r="P90" s="600"/>
      <c r="Q90" s="601"/>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1"/>
      <c r="C91" s="592"/>
      <c r="D91" s="593"/>
      <c r="E91" s="493"/>
      <c r="F91" s="492"/>
      <c r="G91" s="492"/>
      <c r="H91" s="492"/>
      <c r="I91" s="492"/>
      <c r="J91" s="492"/>
      <c r="K91" s="492"/>
      <c r="L91" s="492"/>
      <c r="M91" s="492"/>
      <c r="N91" s="492"/>
      <c r="O91" s="492"/>
      <c r="P91" s="600"/>
      <c r="Q91" s="601"/>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1"/>
      <c r="C92" s="592"/>
      <c r="D92" s="593"/>
      <c r="E92" s="613"/>
      <c r="F92" s="611"/>
      <c r="G92" s="611"/>
      <c r="H92" s="611"/>
      <c r="I92" s="611"/>
      <c r="J92" s="611"/>
      <c r="K92" s="611"/>
      <c r="L92" s="611"/>
      <c r="M92" s="611"/>
      <c r="N92" s="611"/>
      <c r="O92" s="611"/>
      <c r="P92" s="609"/>
      <c r="Q92" s="610"/>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5"/>
      <c r="C93" s="596"/>
      <c r="D93" s="597"/>
      <c r="E93" s="583" t="s">
        <v>20</v>
      </c>
      <c r="F93" s="584"/>
      <c r="G93" s="584"/>
      <c r="H93" s="584"/>
      <c r="I93" s="584"/>
      <c r="J93" s="584"/>
      <c r="K93" s="584"/>
      <c r="L93" s="584"/>
      <c r="M93" s="584"/>
      <c r="N93" s="584"/>
      <c r="O93" s="584"/>
      <c r="P93" s="581">
        <f>SUM(P88:Q92)</f>
        <v>0</v>
      </c>
      <c r="Q93" s="582"/>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6" t="s">
        <v>319</v>
      </c>
      <c r="C95" s="570"/>
      <c r="D95" s="571"/>
      <c r="E95" s="538" t="s">
        <v>95</v>
      </c>
      <c r="F95" s="539"/>
      <c r="G95" s="112" t="s">
        <v>12</v>
      </c>
      <c r="H95" s="112" t="s">
        <v>21</v>
      </c>
      <c r="I95" s="112" t="s">
        <v>13</v>
      </c>
      <c r="J95" s="112" t="s">
        <v>14</v>
      </c>
      <c r="K95" s="112" t="s">
        <v>15</v>
      </c>
      <c r="L95" s="112" t="s">
        <v>16</v>
      </c>
      <c r="M95" s="112" t="s">
        <v>17</v>
      </c>
      <c r="N95" s="112" t="s">
        <v>18</v>
      </c>
      <c r="O95" s="112" t="s">
        <v>19</v>
      </c>
      <c r="P95" s="109" t="s">
        <v>22</v>
      </c>
      <c r="Q95" s="546"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2"/>
      <c r="C96" s="573"/>
      <c r="D96" s="574"/>
      <c r="E96" s="540" t="s">
        <v>170</v>
      </c>
      <c r="F96" s="541"/>
      <c r="G96" s="83" t="s">
        <v>74</v>
      </c>
      <c r="H96" s="110" t="s">
        <v>102</v>
      </c>
      <c r="I96" s="110" t="s">
        <v>102</v>
      </c>
      <c r="J96" s="110" t="s">
        <v>102</v>
      </c>
      <c r="K96" s="110" t="s">
        <v>102</v>
      </c>
      <c r="L96" s="110" t="s">
        <v>102</v>
      </c>
      <c r="M96" s="110" t="s">
        <v>102</v>
      </c>
      <c r="N96" s="110" t="s">
        <v>102</v>
      </c>
      <c r="O96" s="110" t="s">
        <v>102</v>
      </c>
      <c r="P96" s="111" t="s">
        <v>102</v>
      </c>
      <c r="Q96" s="547"/>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5"/>
      <c r="C97" s="576"/>
      <c r="D97" s="577"/>
      <c r="E97" s="540" t="s">
        <v>171</v>
      </c>
      <c r="F97" s="541"/>
      <c r="G97" s="208"/>
      <c r="H97" s="209"/>
      <c r="I97" s="209"/>
      <c r="J97" s="209"/>
      <c r="K97" s="209"/>
      <c r="L97" s="209"/>
      <c r="M97" s="209"/>
      <c r="N97" s="209"/>
      <c r="O97" s="209"/>
      <c r="P97" s="210"/>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5"/>
      <c r="C98" s="576"/>
      <c r="D98" s="577"/>
      <c r="E98" s="540" t="s">
        <v>281</v>
      </c>
      <c r="F98" s="541"/>
      <c r="G98" s="534">
        <f>$J$81*G97</f>
        <v>0</v>
      </c>
      <c r="H98" s="534">
        <f t="shared" ref="H98:P98" si="3">IF(H96="Nein | Nej",0,$J$81*H97)</f>
        <v>0</v>
      </c>
      <c r="I98" s="534">
        <f t="shared" si="3"/>
        <v>0</v>
      </c>
      <c r="J98" s="534">
        <f t="shared" si="3"/>
        <v>0</v>
      </c>
      <c r="K98" s="534">
        <f t="shared" si="3"/>
        <v>0</v>
      </c>
      <c r="L98" s="534">
        <f t="shared" si="3"/>
        <v>0</v>
      </c>
      <c r="M98" s="534">
        <f t="shared" si="3"/>
        <v>0</v>
      </c>
      <c r="N98" s="534">
        <f t="shared" si="3"/>
        <v>0</v>
      </c>
      <c r="O98" s="534">
        <f t="shared" si="3"/>
        <v>0</v>
      </c>
      <c r="P98" s="536">
        <f t="shared" si="3"/>
        <v>0</v>
      </c>
      <c r="Q98" s="544">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8"/>
      <c r="C99" s="579"/>
      <c r="D99" s="580"/>
      <c r="E99" s="542"/>
      <c r="F99" s="543"/>
      <c r="G99" s="535"/>
      <c r="H99" s="535"/>
      <c r="I99" s="535"/>
      <c r="J99" s="535"/>
      <c r="K99" s="535"/>
      <c r="L99" s="535"/>
      <c r="M99" s="535"/>
      <c r="N99" s="535"/>
      <c r="O99" s="535"/>
      <c r="P99" s="537"/>
      <c r="Q99" s="545"/>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p/f2pP8W0eWaTAqwIq60n2uzECj/BQ9R1m7oy1vLTT7m6LaXuty/w2UN5ZO9SKtsXYPPfB2s0y1XrlqvTRCjhA==" saltValue="kHCk2yaOLJJvt8+DcRJetw=="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263" priority="9" operator="equal">
      <formula>1</formula>
    </cfRule>
    <cfRule type="cellIs" dxfId="262" priority="32" operator="lessThan">
      <formula>1</formula>
    </cfRule>
    <cfRule type="cellIs" dxfId="261" priority="33" operator="greaterThan">
      <formula>100%</formula>
    </cfRule>
  </conditionalFormatting>
  <conditionalFormatting sqref="Q84">
    <cfRule type="cellIs" dxfId="260" priority="31" operator="notEqual">
      <formula>0</formula>
    </cfRule>
  </conditionalFormatting>
  <conditionalFormatting sqref="H97 P98">
    <cfRule type="expression" dxfId="259" priority="28">
      <formula>$P$96="Nein | Nej"</formula>
    </cfRule>
  </conditionalFormatting>
  <conditionalFormatting sqref="G97">
    <cfRule type="expression" dxfId="258" priority="30">
      <formula>$G$96="Nein | Nej"</formula>
    </cfRule>
  </conditionalFormatting>
  <conditionalFormatting sqref="I97">
    <cfRule type="expression" dxfId="257" priority="26">
      <formula>$I$96="Nein | Nej"</formula>
    </cfRule>
  </conditionalFormatting>
  <conditionalFormatting sqref="J97">
    <cfRule type="expression" dxfId="256" priority="24">
      <formula>$J$96="Nein | Nej"</formula>
    </cfRule>
  </conditionalFormatting>
  <conditionalFormatting sqref="J97">
    <cfRule type="expression" dxfId="255" priority="23">
      <formula>$J$96="Ja"</formula>
    </cfRule>
  </conditionalFormatting>
  <conditionalFormatting sqref="I97">
    <cfRule type="expression" dxfId="254" priority="25">
      <formula>$I$96="Ja"</formula>
    </cfRule>
  </conditionalFormatting>
  <conditionalFormatting sqref="H97">
    <cfRule type="expression" dxfId="253" priority="27">
      <formula>$H$96="Ja"</formula>
    </cfRule>
  </conditionalFormatting>
  <conditionalFormatting sqref="G97">
    <cfRule type="expression" dxfId="252" priority="29">
      <formula>$G$96="Ja"</formula>
    </cfRule>
  </conditionalFormatting>
  <conditionalFormatting sqref="K97">
    <cfRule type="expression" dxfId="251" priority="22">
      <formula>$K$96="Nein | Nej"</formula>
    </cfRule>
  </conditionalFormatting>
  <conditionalFormatting sqref="K97">
    <cfRule type="expression" dxfId="250" priority="21">
      <formula>$K$96="Ja"</formula>
    </cfRule>
  </conditionalFormatting>
  <conditionalFormatting sqref="L97">
    <cfRule type="expression" dxfId="249" priority="20">
      <formula>$L$96="Nein | Nej"</formula>
    </cfRule>
  </conditionalFormatting>
  <conditionalFormatting sqref="L97">
    <cfRule type="expression" dxfId="248" priority="19">
      <formula>$L$96="Ja"</formula>
    </cfRule>
  </conditionalFormatting>
  <conditionalFormatting sqref="M97">
    <cfRule type="expression" dxfId="247" priority="18">
      <formula>$M$96="Nein | Nej"</formula>
    </cfRule>
  </conditionalFormatting>
  <conditionalFormatting sqref="M97">
    <cfRule type="expression" dxfId="246" priority="17">
      <formula>$M$96="Ja"</formula>
    </cfRule>
  </conditionalFormatting>
  <conditionalFormatting sqref="N97">
    <cfRule type="expression" dxfId="245" priority="16">
      <formula>$N$96="Nein | Nej"</formula>
    </cfRule>
  </conditionalFormatting>
  <conditionalFormatting sqref="N97">
    <cfRule type="expression" dxfId="244" priority="15">
      <formula>$N$96="Ja"</formula>
    </cfRule>
  </conditionalFormatting>
  <conditionalFormatting sqref="O97">
    <cfRule type="expression" dxfId="243" priority="14">
      <formula>$O$96="Nein | Nej"</formula>
    </cfRule>
  </conditionalFormatting>
  <conditionalFormatting sqref="O97">
    <cfRule type="expression" dxfId="242" priority="13">
      <formula>$O$96="Ja"</formula>
    </cfRule>
  </conditionalFormatting>
  <conditionalFormatting sqref="P97">
    <cfRule type="expression" dxfId="241" priority="12">
      <formula>$P$96="Nein | Nej"</formula>
    </cfRule>
  </conditionalFormatting>
  <conditionalFormatting sqref="P97">
    <cfRule type="expression" dxfId="240" priority="11">
      <formula>$P$96="Ja"</formula>
    </cfRule>
  </conditionalFormatting>
  <conditionalFormatting sqref="Q84:Q85">
    <cfRule type="cellIs" dxfId="239" priority="10" operator="equal">
      <formula>0</formula>
    </cfRule>
  </conditionalFormatting>
  <conditionalFormatting sqref="H98">
    <cfRule type="expression" dxfId="238" priority="8">
      <formula>$H$96="Nein | Nej"</formula>
    </cfRule>
  </conditionalFormatting>
  <conditionalFormatting sqref="I98">
    <cfRule type="expression" dxfId="237" priority="7">
      <formula>$I$96="Nein | Nej"</formula>
    </cfRule>
  </conditionalFormatting>
  <conditionalFormatting sqref="J98:J99">
    <cfRule type="expression" dxfId="236" priority="6">
      <formula>$J$96="Nein | Nej"</formula>
    </cfRule>
  </conditionalFormatting>
  <conditionalFormatting sqref="K98:K99">
    <cfRule type="expression" dxfId="235" priority="5">
      <formula>$K$96="Nein | Nej"</formula>
    </cfRule>
  </conditionalFormatting>
  <conditionalFormatting sqref="L98:L99">
    <cfRule type="expression" dxfId="234" priority="4">
      <formula>$L$96="Nein | Nej"</formula>
    </cfRule>
  </conditionalFormatting>
  <conditionalFormatting sqref="M98:M99">
    <cfRule type="expression" dxfId="233" priority="3">
      <formula>$M$96="Nein | Nej"</formula>
    </cfRule>
  </conditionalFormatting>
  <conditionalFormatting sqref="N98:N99">
    <cfRule type="expression" dxfId="232" priority="2">
      <formula>$N$96="Nein | Nej"</formula>
    </cfRule>
  </conditionalFormatting>
  <conditionalFormatting sqref="O98:O99">
    <cfRule type="expression" dxfId="231" priority="1">
      <formula>$O$96="Nein | Nej"</formula>
    </cfRule>
  </conditionalFormatting>
  <dataValidations disablePrompts="1" count="15">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decimal" operator="greaterThanOrEqual" allowBlank="1" showInputMessage="1" showErrorMessage="1" sqref="K34:O48 I67:K69 P88:Q92 K52:N6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custom" allowBlank="1" showInputMessage="1" showErrorMessage="1" sqref="G96">
      <formula1>"Ja"</formula1>
    </dataValidation>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allowBlank="1" showInputMessage="1" showErrorMessage="1" error="Bitte tragen Sie entweder &quot;DE&quot; oder DK&quot; ein. | Venligst indsæt enten &quot;DE&quot; eller &quot;DK&quot;" sqref="D3"/>
  </dataValidations>
  <pageMargins left="0.25" right="0.25" top="0.75" bottom="0.75" header="0.3" footer="0.3"/>
  <pageSetup paperSize="9" scale="54" fitToHeight="2" orientation="landscape" r:id="rId1"/>
  <headerFooter alignWithMargins="0">
    <oddHeader>&amp;L&amp;"-,Fett"&amp;16 10. Partnerbudget Projektpartner 7</oddHeader>
    <oddFooter>&amp;L&amp;"-,Fett"&amp;KFF0000Budgetmodel 2 - Version 2.0.6&amp;R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K1" sqref="K1:K6"/>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7" t="s">
        <v>211</v>
      </c>
      <c r="C1" s="558"/>
      <c r="D1" s="558"/>
      <c r="E1" s="558"/>
      <c r="F1" s="558"/>
      <c r="G1" s="558"/>
      <c r="H1" s="558"/>
      <c r="I1" s="559"/>
      <c r="J1" s="42"/>
      <c r="K1" s="531" t="s">
        <v>152</v>
      </c>
      <c r="L1" s="522" t="s">
        <v>158</v>
      </c>
      <c r="M1" s="523"/>
      <c r="N1" s="523"/>
      <c r="O1" s="523"/>
      <c r="P1" s="523"/>
      <c r="Q1" s="5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8" t="s">
        <v>85</v>
      </c>
      <c r="C2" s="569"/>
      <c r="D2" s="625" t="str">
        <f>IF('Angaben-Oplysninger'!E4="","",'Angaben-Oplysninger'!E4)</f>
        <v/>
      </c>
      <c r="E2" s="625"/>
      <c r="F2" s="569" t="s">
        <v>86</v>
      </c>
      <c r="G2" s="569"/>
      <c r="H2" s="626" t="str">
        <f>K85</f>
        <v>-</v>
      </c>
      <c r="I2" s="627"/>
      <c r="J2" s="44"/>
      <c r="K2" s="532"/>
      <c r="L2" s="525"/>
      <c r="M2" s="526"/>
      <c r="N2" s="526"/>
      <c r="O2" s="526"/>
      <c r="P2" s="526"/>
      <c r="Q2" s="527"/>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8" t="s">
        <v>87</v>
      </c>
      <c r="C3" s="569"/>
      <c r="D3" s="625" t="str">
        <f>IF('Angaben-Oplysninger'!F20="","",'Angaben-Oplysninger'!F20)</f>
        <v/>
      </c>
      <c r="E3" s="625"/>
      <c r="F3" s="569" t="s">
        <v>88</v>
      </c>
      <c r="G3" s="569"/>
      <c r="H3" s="629">
        <f>J81</f>
        <v>0</v>
      </c>
      <c r="I3" s="630"/>
      <c r="J3" s="44"/>
      <c r="K3" s="532"/>
      <c r="L3" s="525"/>
      <c r="M3" s="526"/>
      <c r="N3" s="526"/>
      <c r="O3" s="526"/>
      <c r="P3" s="526"/>
      <c r="Q3" s="527"/>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8" t="s">
        <v>113</v>
      </c>
      <c r="C4" s="569"/>
      <c r="D4" s="625" t="str">
        <f>IF('Angaben-Oplysninger'!D20="","",'Angaben-Oplysninger'!D20)</f>
        <v/>
      </c>
      <c r="E4" s="625"/>
      <c r="F4" s="569" t="s">
        <v>89</v>
      </c>
      <c r="G4" s="569"/>
      <c r="H4" s="629">
        <f>I85</f>
        <v>0</v>
      </c>
      <c r="I4" s="630"/>
      <c r="J4" s="44"/>
      <c r="K4" s="532"/>
      <c r="L4" s="525"/>
      <c r="M4" s="526"/>
      <c r="N4" s="526"/>
      <c r="O4" s="526"/>
      <c r="P4" s="526"/>
      <c r="Q4" s="527"/>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3" t="s">
        <v>114</v>
      </c>
      <c r="C5" s="624"/>
      <c r="D5" s="628" t="str">
        <f>'Angaben-Oplysninger'!C20</f>
        <v>Projektpartner 8</v>
      </c>
      <c r="E5" s="628"/>
      <c r="F5" s="624" t="s">
        <v>90</v>
      </c>
      <c r="G5" s="624"/>
      <c r="H5" s="566" t="str">
        <f>IF(H2="-","-",H3*(100%-H2))</f>
        <v>-</v>
      </c>
      <c r="I5" s="567"/>
      <c r="J5" s="44"/>
      <c r="K5" s="532"/>
      <c r="L5" s="525"/>
      <c r="M5" s="526"/>
      <c r="N5" s="526"/>
      <c r="O5" s="526"/>
      <c r="P5" s="526"/>
      <c r="Q5" s="527"/>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3"/>
      <c r="L6" s="528"/>
      <c r="M6" s="529"/>
      <c r="N6" s="529"/>
      <c r="O6" s="529"/>
      <c r="P6" s="529"/>
      <c r="Q6" s="530"/>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60" t="s">
        <v>356</v>
      </c>
      <c r="C8" s="561"/>
      <c r="D8" s="561"/>
      <c r="E8" s="631" t="s">
        <v>159</v>
      </c>
      <c r="F8" s="301"/>
      <c r="G8" s="301"/>
      <c r="H8" s="301"/>
      <c r="I8" s="301"/>
      <c r="J8" s="301"/>
      <c r="K8" s="301"/>
      <c r="L8" s="301"/>
      <c r="M8" s="301"/>
      <c r="N8" s="301"/>
      <c r="O8" s="301"/>
      <c r="P8" s="301"/>
      <c r="Q8" s="632"/>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2"/>
      <c r="C9" s="563"/>
      <c r="D9" s="563"/>
      <c r="E9" s="114" t="s">
        <v>108</v>
      </c>
      <c r="F9" s="508" t="s">
        <v>335</v>
      </c>
      <c r="G9" s="508"/>
      <c r="H9" s="113" t="s">
        <v>243</v>
      </c>
      <c r="I9" s="113" t="s">
        <v>80</v>
      </c>
      <c r="J9" s="113" t="s">
        <v>6</v>
      </c>
      <c r="K9" s="113" t="s">
        <v>80</v>
      </c>
      <c r="L9" s="113" t="s">
        <v>7</v>
      </c>
      <c r="M9" s="113" t="s">
        <v>80</v>
      </c>
      <c r="N9" s="113" t="s">
        <v>8</v>
      </c>
      <c r="O9" s="113" t="s">
        <v>20</v>
      </c>
      <c r="P9" s="508" t="s">
        <v>336</v>
      </c>
      <c r="Q9" s="635"/>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2"/>
      <c r="C10" s="563"/>
      <c r="D10" s="563"/>
      <c r="E10" s="47" t="s">
        <v>334</v>
      </c>
      <c r="F10" s="492"/>
      <c r="G10" s="492"/>
      <c r="H10" s="202">
        <f>IF($D$3="DE",62,IF($D$3="DK",68,0))</f>
        <v>0</v>
      </c>
      <c r="I10" s="213"/>
      <c r="J10" s="200">
        <f>$H10*I10*1720</f>
        <v>0</v>
      </c>
      <c r="K10" s="213">
        <v>0</v>
      </c>
      <c r="L10" s="200">
        <f>$H10*K10*1720</f>
        <v>0</v>
      </c>
      <c r="M10" s="213">
        <v>0</v>
      </c>
      <c r="N10" s="200">
        <f>$H10*M10*1720</f>
        <v>0</v>
      </c>
      <c r="O10" s="204">
        <f>J10+L10+N10</f>
        <v>0</v>
      </c>
      <c r="P10" s="518"/>
      <c r="Q10" s="633"/>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2"/>
      <c r="C11" s="563"/>
      <c r="D11" s="563"/>
      <c r="E11" s="47" t="s">
        <v>83</v>
      </c>
      <c r="F11" s="492"/>
      <c r="G11" s="492"/>
      <c r="H11" s="202">
        <f>IF($D$3="DE",46,IF($D$3="DK",51,0))</f>
        <v>0</v>
      </c>
      <c r="I11" s="213">
        <v>0</v>
      </c>
      <c r="J11" s="200">
        <f>$H11*I11*1720</f>
        <v>0</v>
      </c>
      <c r="K11" s="213">
        <v>0</v>
      </c>
      <c r="L11" s="200">
        <f>$H11*K11*1720</f>
        <v>0</v>
      </c>
      <c r="M11" s="213">
        <v>0</v>
      </c>
      <c r="N11" s="200">
        <f>$H11*M11*1720</f>
        <v>0</v>
      </c>
      <c r="O11" s="204">
        <f>J11+L11+N11</f>
        <v>0</v>
      </c>
      <c r="P11" s="518"/>
      <c r="Q11" s="633"/>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2"/>
      <c r="C12" s="563"/>
      <c r="D12" s="563"/>
      <c r="E12" s="48" t="s">
        <v>84</v>
      </c>
      <c r="F12" s="611"/>
      <c r="G12" s="611"/>
      <c r="H12" s="203">
        <f>IF($D$3="DE",31,IF($D$3="DK",33,0))</f>
        <v>0</v>
      </c>
      <c r="I12" s="214">
        <v>0</v>
      </c>
      <c r="J12" s="201">
        <f>$H12*I12*1720</f>
        <v>0</v>
      </c>
      <c r="K12" s="214">
        <v>0</v>
      </c>
      <c r="L12" s="201">
        <f>$H12*K12*1720</f>
        <v>0</v>
      </c>
      <c r="M12" s="214">
        <v>0</v>
      </c>
      <c r="N12" s="201">
        <f>$H12*M12*1720</f>
        <v>0</v>
      </c>
      <c r="O12" s="205">
        <f>J12+L12+N12</f>
        <v>0</v>
      </c>
      <c r="P12" s="519"/>
      <c r="Q12" s="63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4"/>
      <c r="C13" s="565"/>
      <c r="D13" s="565"/>
      <c r="E13" s="511" t="s">
        <v>20</v>
      </c>
      <c r="F13" s="512"/>
      <c r="G13" s="512"/>
      <c r="H13" s="512"/>
      <c r="I13" s="513">
        <f>SUM(J10:J12)</f>
        <v>0</v>
      </c>
      <c r="J13" s="513"/>
      <c r="K13" s="513">
        <f>SUM(L10:L12)</f>
        <v>0</v>
      </c>
      <c r="L13" s="513"/>
      <c r="M13" s="513">
        <f>SUM(N10:N12)</f>
        <v>0</v>
      </c>
      <c r="N13" s="513"/>
      <c r="O13" s="206">
        <f>I13+K13+M13</f>
        <v>0</v>
      </c>
      <c r="P13" s="520"/>
      <c r="Q13" s="521"/>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6" t="s">
        <v>382</v>
      </c>
      <c r="C15" s="497"/>
      <c r="D15" s="498"/>
      <c r="E15" s="514" t="s">
        <v>311</v>
      </c>
      <c r="F15" s="515"/>
      <c r="G15" s="515"/>
      <c r="H15" s="515"/>
      <c r="I15" s="515"/>
      <c r="J15" s="515"/>
      <c r="K15" s="515"/>
      <c r="L15" s="515"/>
      <c r="M15" s="516"/>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9"/>
      <c r="C16" s="500"/>
      <c r="D16" s="501"/>
      <c r="E16" s="119" t="s">
        <v>108</v>
      </c>
      <c r="F16" s="508" t="s">
        <v>335</v>
      </c>
      <c r="G16" s="508"/>
      <c r="H16" s="119" t="s">
        <v>243</v>
      </c>
      <c r="I16" s="119" t="s">
        <v>80</v>
      </c>
      <c r="J16" s="119" t="s">
        <v>310</v>
      </c>
      <c r="K16" s="517" t="s">
        <v>336</v>
      </c>
      <c r="L16" s="517"/>
      <c r="M16" s="517"/>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9"/>
      <c r="C17" s="500"/>
      <c r="D17" s="501"/>
      <c r="E17" s="120" t="s">
        <v>82</v>
      </c>
      <c r="F17" s="509"/>
      <c r="G17" s="509"/>
      <c r="H17" s="200">
        <f>IF($D$3="DE",62,IF($D$3="DK",68,0))</f>
        <v>0</v>
      </c>
      <c r="I17" s="215">
        <v>0</v>
      </c>
      <c r="J17" s="200">
        <f>$H17*I17*430</f>
        <v>0</v>
      </c>
      <c r="K17" s="518"/>
      <c r="L17" s="518"/>
      <c r="M17" s="518"/>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2"/>
      <c r="C18" s="503"/>
      <c r="D18" s="504"/>
      <c r="E18" s="120" t="s">
        <v>83</v>
      </c>
      <c r="F18" s="509"/>
      <c r="G18" s="509"/>
      <c r="H18" s="200">
        <f>IF($D$3="DE",46,IF($D$3="DK",51,0))</f>
        <v>0</v>
      </c>
      <c r="I18" s="215">
        <v>0</v>
      </c>
      <c r="J18" s="200">
        <f>$H18*I18*430</f>
        <v>0</v>
      </c>
      <c r="K18" s="518"/>
      <c r="L18" s="518"/>
      <c r="M18" s="518"/>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2"/>
      <c r="C19" s="503"/>
      <c r="D19" s="504"/>
      <c r="E19" s="121" t="s">
        <v>84</v>
      </c>
      <c r="F19" s="510"/>
      <c r="G19" s="510"/>
      <c r="H19" s="201">
        <f>IF($D$3="DE",31,IF($D$3="DK",33,0))</f>
        <v>0</v>
      </c>
      <c r="I19" s="216">
        <v>0</v>
      </c>
      <c r="J19" s="201">
        <f>$H19*I19*430</f>
        <v>0</v>
      </c>
      <c r="K19" s="519"/>
      <c r="L19" s="519"/>
      <c r="M19" s="519"/>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5"/>
      <c r="C20" s="506"/>
      <c r="D20" s="507"/>
      <c r="E20" s="511" t="s">
        <v>20</v>
      </c>
      <c r="F20" s="512"/>
      <c r="G20" s="512"/>
      <c r="H20" s="512"/>
      <c r="I20" s="513">
        <f>SUM(J17:J19)</f>
        <v>0</v>
      </c>
      <c r="J20" s="513"/>
      <c r="K20" s="520"/>
      <c r="L20" s="520"/>
      <c r="M20" s="521"/>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7"/>
      <c r="B21" s="117"/>
      <c r="C21" s="117"/>
      <c r="D21" s="117"/>
      <c r="E21" s="117"/>
      <c r="F21" s="117"/>
      <c r="G21" s="117"/>
      <c r="H21" s="117"/>
      <c r="I21" s="117"/>
      <c r="J21" s="117"/>
      <c r="K21" s="117"/>
      <c r="L21" s="117"/>
      <c r="M21" s="117"/>
      <c r="N21" s="117"/>
      <c r="O21" s="117"/>
      <c r="P21" s="117"/>
      <c r="Q21" s="117"/>
    </row>
    <row r="22" spans="1:335" s="45" customFormat="1" ht="37.5" customHeight="1" x14ac:dyDescent="0.25">
      <c r="A22" s="44"/>
      <c r="B22" s="548" t="s">
        <v>212</v>
      </c>
      <c r="C22" s="549"/>
      <c r="D22" s="549"/>
      <c r="E22" s="550"/>
      <c r="F22" s="664" t="s">
        <v>160</v>
      </c>
      <c r="G22" s="665"/>
      <c r="H22" s="665"/>
      <c r="I22" s="665"/>
      <c r="J22" s="665"/>
      <c r="K22" s="665"/>
      <c r="L22" s="666"/>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1"/>
      <c r="C23" s="552"/>
      <c r="D23" s="552"/>
      <c r="E23" s="553"/>
      <c r="F23" s="671"/>
      <c r="G23" s="672"/>
      <c r="H23" s="113">
        <v>1</v>
      </c>
      <c r="I23" s="113">
        <v>2</v>
      </c>
      <c r="J23" s="113">
        <v>3</v>
      </c>
      <c r="K23" s="113" t="s">
        <v>310</v>
      </c>
      <c r="L23" s="115"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1"/>
      <c r="C24" s="552"/>
      <c r="D24" s="552"/>
      <c r="E24" s="553"/>
      <c r="F24" s="104">
        <v>0.15</v>
      </c>
      <c r="G24" s="105" t="s">
        <v>10</v>
      </c>
      <c r="H24" s="198">
        <f>I13</f>
        <v>0</v>
      </c>
      <c r="I24" s="198">
        <f>K13</f>
        <v>0</v>
      </c>
      <c r="J24" s="198">
        <f>M13</f>
        <v>0</v>
      </c>
      <c r="K24" s="198">
        <f>I20</f>
        <v>0</v>
      </c>
      <c r="L24" s="199">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4"/>
      <c r="C25" s="555"/>
      <c r="D25" s="555"/>
      <c r="E25" s="556"/>
      <c r="F25" s="660" t="s">
        <v>20</v>
      </c>
      <c r="G25" s="661"/>
      <c r="H25" s="191">
        <f>H24*$F$24</f>
        <v>0</v>
      </c>
      <c r="I25" s="191">
        <f>I24*$F$24</f>
        <v>0</v>
      </c>
      <c r="J25" s="191">
        <f>J24*$F$24</f>
        <v>0</v>
      </c>
      <c r="K25" s="191">
        <f>K24*$F$24</f>
        <v>0</v>
      </c>
      <c r="L25" s="197">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8" t="s">
        <v>213</v>
      </c>
      <c r="C27" s="549"/>
      <c r="D27" s="549"/>
      <c r="E27" s="549"/>
      <c r="F27" s="664" t="s">
        <v>163</v>
      </c>
      <c r="G27" s="665"/>
      <c r="H27" s="665"/>
      <c r="I27" s="665"/>
      <c r="J27" s="665"/>
      <c r="K27" s="665"/>
      <c r="L27" s="666"/>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1"/>
      <c r="C28" s="552"/>
      <c r="D28" s="552"/>
      <c r="E28" s="552"/>
      <c r="F28" s="671"/>
      <c r="G28" s="672"/>
      <c r="H28" s="113">
        <v>1</v>
      </c>
      <c r="I28" s="113">
        <v>2</v>
      </c>
      <c r="J28" s="113">
        <v>3</v>
      </c>
      <c r="K28" s="124" t="s">
        <v>310</v>
      </c>
      <c r="L28" s="115"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1"/>
      <c r="C29" s="552"/>
      <c r="D29" s="552"/>
      <c r="E29" s="552"/>
      <c r="F29" s="4">
        <v>0.06</v>
      </c>
      <c r="G29" s="57" t="s">
        <v>10</v>
      </c>
      <c r="H29" s="188">
        <f>I13</f>
        <v>0</v>
      </c>
      <c r="I29" s="188">
        <f>K13</f>
        <v>0</v>
      </c>
      <c r="J29" s="188">
        <f>M13</f>
        <v>0</v>
      </c>
      <c r="K29" s="176"/>
      <c r="L29" s="195">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4"/>
      <c r="C30" s="555"/>
      <c r="D30" s="555"/>
      <c r="E30" s="555"/>
      <c r="F30" s="662" t="s">
        <v>93</v>
      </c>
      <c r="G30" s="663"/>
      <c r="H30" s="191">
        <f>H29*$F$29</f>
        <v>0</v>
      </c>
      <c r="I30" s="191">
        <f>I29*$F$29</f>
        <v>0</v>
      </c>
      <c r="J30" s="191">
        <f>J29*$F$29</f>
        <v>0</v>
      </c>
      <c r="K30" s="196"/>
      <c r="L30" s="197">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7" customFormat="1" ht="15" customHeight="1" thickBot="1" x14ac:dyDescent="0.3"/>
    <row r="32" spans="1:335" s="56" customFormat="1" ht="37.5" customHeight="1" x14ac:dyDescent="0.25">
      <c r="A32" s="44"/>
      <c r="B32" s="496" t="s">
        <v>263</v>
      </c>
      <c r="C32" s="497"/>
      <c r="D32" s="643"/>
      <c r="E32" s="631" t="s">
        <v>94</v>
      </c>
      <c r="F32" s="301"/>
      <c r="G32" s="301"/>
      <c r="H32" s="301"/>
      <c r="I32" s="301"/>
      <c r="J32" s="632"/>
      <c r="K32" s="667" t="s">
        <v>91</v>
      </c>
      <c r="L32" s="667"/>
      <c r="M32" s="667"/>
      <c r="N32" s="667"/>
      <c r="O32" s="667"/>
      <c r="P32" s="667"/>
      <c r="Q32" s="668"/>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9"/>
      <c r="C33" s="500"/>
      <c r="D33" s="501"/>
      <c r="E33" s="673" t="s">
        <v>115</v>
      </c>
      <c r="F33" s="674"/>
      <c r="G33" s="674" t="s">
        <v>164</v>
      </c>
      <c r="H33" s="674"/>
      <c r="I33" s="143" t="s">
        <v>95</v>
      </c>
      <c r="J33" s="144" t="s">
        <v>96</v>
      </c>
      <c r="K33" s="95">
        <v>1</v>
      </c>
      <c r="L33" s="113">
        <v>2</v>
      </c>
      <c r="M33" s="113">
        <v>3</v>
      </c>
      <c r="N33" s="119" t="s">
        <v>310</v>
      </c>
      <c r="O33" s="113" t="s">
        <v>93</v>
      </c>
      <c r="P33" s="669" t="s">
        <v>81</v>
      </c>
      <c r="Q33" s="670"/>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9"/>
      <c r="C34" s="500"/>
      <c r="D34" s="501"/>
      <c r="E34" s="575" t="s">
        <v>2</v>
      </c>
      <c r="F34" s="576"/>
      <c r="G34" s="576" t="s">
        <v>3</v>
      </c>
      <c r="H34" s="576"/>
      <c r="I34" s="129" t="s">
        <v>154</v>
      </c>
      <c r="J34" s="145" t="s">
        <v>121</v>
      </c>
      <c r="K34" s="151">
        <v>500</v>
      </c>
      <c r="L34" s="152">
        <v>150</v>
      </c>
      <c r="M34" s="152">
        <v>150</v>
      </c>
      <c r="N34" s="152">
        <v>40</v>
      </c>
      <c r="O34" s="153">
        <f>SUM(K34:N34)</f>
        <v>840</v>
      </c>
      <c r="P34" s="488"/>
      <c r="Q34" s="489"/>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9"/>
      <c r="C35" s="500"/>
      <c r="D35" s="501"/>
      <c r="E35" s="493"/>
      <c r="F35" s="492"/>
      <c r="G35" s="492"/>
      <c r="H35" s="492"/>
      <c r="I35" s="217"/>
      <c r="J35" s="218"/>
      <c r="K35" s="147"/>
      <c r="L35" s="148"/>
      <c r="M35" s="148"/>
      <c r="N35" s="148"/>
      <c r="O35" s="154">
        <f t="shared" ref="O35:O47" si="0">SUM(K35:N35)</f>
        <v>0</v>
      </c>
      <c r="P35" s="490"/>
      <c r="Q35" s="491"/>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9"/>
      <c r="C36" s="500"/>
      <c r="D36" s="501"/>
      <c r="E36" s="493"/>
      <c r="F36" s="492"/>
      <c r="G36" s="492"/>
      <c r="H36" s="492"/>
      <c r="I36" s="217"/>
      <c r="J36" s="218"/>
      <c r="K36" s="147"/>
      <c r="L36" s="148"/>
      <c r="M36" s="148"/>
      <c r="N36" s="148"/>
      <c r="O36" s="154">
        <f t="shared" si="0"/>
        <v>0</v>
      </c>
      <c r="P36" s="490"/>
      <c r="Q36" s="491"/>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9"/>
      <c r="C37" s="500"/>
      <c r="D37" s="501"/>
      <c r="E37" s="493"/>
      <c r="F37" s="492"/>
      <c r="G37" s="492"/>
      <c r="H37" s="492"/>
      <c r="I37" s="217"/>
      <c r="J37" s="218"/>
      <c r="K37" s="147"/>
      <c r="L37" s="148"/>
      <c r="M37" s="148"/>
      <c r="N37" s="148"/>
      <c r="O37" s="154">
        <f t="shared" si="0"/>
        <v>0</v>
      </c>
      <c r="P37" s="490"/>
      <c r="Q37" s="491"/>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9"/>
      <c r="C38" s="500"/>
      <c r="D38" s="501"/>
      <c r="E38" s="493"/>
      <c r="F38" s="492"/>
      <c r="G38" s="492"/>
      <c r="H38" s="492"/>
      <c r="I38" s="217"/>
      <c r="J38" s="218"/>
      <c r="K38" s="147"/>
      <c r="L38" s="148"/>
      <c r="M38" s="148"/>
      <c r="N38" s="148"/>
      <c r="O38" s="154">
        <f t="shared" si="0"/>
        <v>0</v>
      </c>
      <c r="P38" s="490"/>
      <c r="Q38" s="491"/>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9"/>
      <c r="C39" s="500"/>
      <c r="D39" s="501"/>
      <c r="E39" s="493"/>
      <c r="F39" s="492"/>
      <c r="G39" s="492"/>
      <c r="H39" s="492"/>
      <c r="I39" s="217"/>
      <c r="J39" s="218"/>
      <c r="K39" s="147"/>
      <c r="L39" s="148"/>
      <c r="M39" s="148"/>
      <c r="N39" s="148"/>
      <c r="O39" s="154">
        <f t="shared" si="0"/>
        <v>0</v>
      </c>
      <c r="P39" s="490"/>
      <c r="Q39" s="491"/>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9"/>
      <c r="C40" s="500"/>
      <c r="D40" s="501"/>
      <c r="E40" s="493"/>
      <c r="F40" s="492"/>
      <c r="G40" s="492"/>
      <c r="H40" s="492"/>
      <c r="I40" s="217"/>
      <c r="J40" s="218"/>
      <c r="K40" s="147"/>
      <c r="L40" s="148"/>
      <c r="M40" s="148"/>
      <c r="N40" s="148"/>
      <c r="O40" s="154">
        <f t="shared" si="0"/>
        <v>0</v>
      </c>
      <c r="P40" s="490"/>
      <c r="Q40" s="491"/>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9"/>
      <c r="C41" s="500"/>
      <c r="D41" s="501"/>
      <c r="E41" s="493"/>
      <c r="F41" s="492"/>
      <c r="G41" s="492"/>
      <c r="H41" s="492"/>
      <c r="I41" s="217"/>
      <c r="J41" s="218"/>
      <c r="K41" s="147"/>
      <c r="L41" s="148"/>
      <c r="M41" s="148"/>
      <c r="N41" s="148"/>
      <c r="O41" s="154">
        <f t="shared" si="0"/>
        <v>0</v>
      </c>
      <c r="P41" s="490"/>
      <c r="Q41" s="491"/>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9"/>
      <c r="C42" s="500"/>
      <c r="D42" s="501"/>
      <c r="E42" s="493"/>
      <c r="F42" s="492"/>
      <c r="G42" s="492"/>
      <c r="H42" s="492"/>
      <c r="I42" s="217"/>
      <c r="J42" s="218"/>
      <c r="K42" s="147"/>
      <c r="L42" s="148"/>
      <c r="M42" s="148"/>
      <c r="N42" s="148"/>
      <c r="O42" s="154">
        <f t="shared" si="0"/>
        <v>0</v>
      </c>
      <c r="P42" s="490"/>
      <c r="Q42" s="491"/>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9"/>
      <c r="C43" s="500"/>
      <c r="D43" s="501"/>
      <c r="E43" s="493"/>
      <c r="F43" s="492"/>
      <c r="G43" s="492"/>
      <c r="H43" s="492"/>
      <c r="I43" s="217"/>
      <c r="J43" s="218"/>
      <c r="K43" s="147"/>
      <c r="L43" s="148"/>
      <c r="M43" s="148"/>
      <c r="N43" s="148"/>
      <c r="O43" s="154">
        <f t="shared" si="0"/>
        <v>0</v>
      </c>
      <c r="P43" s="490"/>
      <c r="Q43" s="491"/>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9"/>
      <c r="C44" s="500"/>
      <c r="D44" s="501"/>
      <c r="E44" s="493"/>
      <c r="F44" s="492"/>
      <c r="G44" s="492"/>
      <c r="H44" s="492"/>
      <c r="I44" s="217"/>
      <c r="J44" s="218"/>
      <c r="K44" s="147"/>
      <c r="L44" s="148"/>
      <c r="M44" s="148"/>
      <c r="N44" s="148"/>
      <c r="O44" s="154">
        <f t="shared" si="0"/>
        <v>0</v>
      </c>
      <c r="P44" s="490"/>
      <c r="Q44" s="491"/>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9"/>
      <c r="C45" s="500"/>
      <c r="D45" s="501"/>
      <c r="E45" s="493"/>
      <c r="F45" s="492"/>
      <c r="G45" s="492"/>
      <c r="H45" s="492"/>
      <c r="I45" s="217"/>
      <c r="J45" s="218"/>
      <c r="K45" s="147"/>
      <c r="L45" s="148"/>
      <c r="M45" s="148"/>
      <c r="N45" s="148"/>
      <c r="O45" s="154">
        <f t="shared" si="0"/>
        <v>0</v>
      </c>
      <c r="P45" s="490"/>
      <c r="Q45" s="491"/>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9"/>
      <c r="C46" s="500"/>
      <c r="D46" s="501"/>
      <c r="E46" s="493"/>
      <c r="F46" s="492"/>
      <c r="G46" s="492"/>
      <c r="H46" s="492"/>
      <c r="I46" s="217"/>
      <c r="J46" s="218"/>
      <c r="K46" s="147"/>
      <c r="L46" s="148"/>
      <c r="M46" s="148"/>
      <c r="N46" s="148"/>
      <c r="O46" s="154">
        <f t="shared" si="0"/>
        <v>0</v>
      </c>
      <c r="P46" s="490"/>
      <c r="Q46" s="491"/>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9"/>
      <c r="C47" s="500"/>
      <c r="D47" s="501"/>
      <c r="E47" s="493"/>
      <c r="F47" s="492"/>
      <c r="G47" s="492"/>
      <c r="H47" s="492"/>
      <c r="I47" s="217"/>
      <c r="J47" s="218"/>
      <c r="K47" s="147"/>
      <c r="L47" s="148"/>
      <c r="M47" s="148"/>
      <c r="N47" s="148"/>
      <c r="O47" s="154">
        <f t="shared" si="0"/>
        <v>0</v>
      </c>
      <c r="P47" s="490"/>
      <c r="Q47" s="491"/>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9"/>
      <c r="C48" s="500"/>
      <c r="D48" s="501"/>
      <c r="E48" s="494"/>
      <c r="F48" s="495"/>
      <c r="G48" s="495"/>
      <c r="H48" s="495"/>
      <c r="I48" s="219"/>
      <c r="J48" s="220"/>
      <c r="K48" s="149"/>
      <c r="L48" s="150"/>
      <c r="M48" s="150"/>
      <c r="N48" s="148"/>
      <c r="O48" s="154">
        <f>SUM(K48:N48)</f>
        <v>0</v>
      </c>
      <c r="P48" s="490"/>
      <c r="Q48" s="491"/>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5"/>
      <c r="C49" s="506"/>
      <c r="D49" s="507"/>
      <c r="E49" s="636" t="s">
        <v>20</v>
      </c>
      <c r="F49" s="637"/>
      <c r="G49" s="637"/>
      <c r="H49" s="637"/>
      <c r="I49" s="637"/>
      <c r="J49" s="638"/>
      <c r="K49" s="155">
        <f>SUM(K35:K48)</f>
        <v>0</v>
      </c>
      <c r="L49" s="156">
        <f>SUM(L35:L48)</f>
        <v>0</v>
      </c>
      <c r="M49" s="156">
        <f>SUM(M35:M48)</f>
        <v>0</v>
      </c>
      <c r="N49" s="156">
        <f>SUM(N35:N48)</f>
        <v>0</v>
      </c>
      <c r="O49" s="156">
        <f>SUM(K49:N49)</f>
        <v>0</v>
      </c>
      <c r="P49" s="483"/>
      <c r="Q49" s="48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6" t="s">
        <v>264</v>
      </c>
      <c r="C50" s="497"/>
      <c r="D50" s="643"/>
      <c r="E50" s="631" t="s">
        <v>94</v>
      </c>
      <c r="F50" s="301"/>
      <c r="G50" s="301"/>
      <c r="H50" s="301"/>
      <c r="I50" s="301"/>
      <c r="J50" s="632"/>
      <c r="K50" s="480" t="s">
        <v>92</v>
      </c>
      <c r="L50" s="481"/>
      <c r="M50" s="481"/>
      <c r="N50" s="481"/>
      <c r="O50" s="481"/>
      <c r="P50" s="481"/>
      <c r="Q50" s="482"/>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9"/>
      <c r="C51" s="500"/>
      <c r="D51" s="501"/>
      <c r="E51" s="685" t="s">
        <v>97</v>
      </c>
      <c r="F51" s="508"/>
      <c r="G51" s="508" t="s">
        <v>165</v>
      </c>
      <c r="H51" s="508"/>
      <c r="I51" s="113" t="s">
        <v>95</v>
      </c>
      <c r="J51" s="115" t="s">
        <v>96</v>
      </c>
      <c r="K51" s="128" t="s">
        <v>246</v>
      </c>
      <c r="L51" s="127">
        <v>1</v>
      </c>
      <c r="M51" s="127">
        <v>2</v>
      </c>
      <c r="N51" s="127">
        <v>3</v>
      </c>
      <c r="O51" s="127" t="s">
        <v>20</v>
      </c>
      <c r="P51" s="694" t="s">
        <v>81</v>
      </c>
      <c r="Q51" s="695"/>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9"/>
      <c r="C52" s="500"/>
      <c r="D52" s="501"/>
      <c r="E52" s="575" t="s">
        <v>4</v>
      </c>
      <c r="F52" s="576"/>
      <c r="G52" s="639" t="s">
        <v>5</v>
      </c>
      <c r="H52" s="639"/>
      <c r="I52" s="129" t="s">
        <v>9</v>
      </c>
      <c r="J52" s="145" t="s">
        <v>11</v>
      </c>
      <c r="K52" s="157">
        <v>3000</v>
      </c>
      <c r="L52" s="158">
        <v>1000</v>
      </c>
      <c r="M52" s="158">
        <v>1000</v>
      </c>
      <c r="N52" s="158">
        <v>1000</v>
      </c>
      <c r="O52" s="159">
        <f>SUM(L52:N52)</f>
        <v>3000</v>
      </c>
      <c r="P52" s="577"/>
      <c r="Q52" s="696"/>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9"/>
      <c r="C53" s="500"/>
      <c r="D53" s="501"/>
      <c r="E53" s="493"/>
      <c r="F53" s="492"/>
      <c r="G53" s="492"/>
      <c r="H53" s="492"/>
      <c r="I53" s="217"/>
      <c r="J53" s="218"/>
      <c r="K53" s="160"/>
      <c r="L53" s="161"/>
      <c r="M53" s="161"/>
      <c r="N53" s="161"/>
      <c r="O53" s="162">
        <f>SUM(L53:N53)</f>
        <v>0</v>
      </c>
      <c r="P53" s="490"/>
      <c r="Q53" s="491"/>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9"/>
      <c r="C54" s="500"/>
      <c r="D54" s="501"/>
      <c r="E54" s="493"/>
      <c r="F54" s="492"/>
      <c r="G54" s="492"/>
      <c r="H54" s="492"/>
      <c r="I54" s="217"/>
      <c r="J54" s="218"/>
      <c r="K54" s="160"/>
      <c r="L54" s="161"/>
      <c r="M54" s="161"/>
      <c r="N54" s="161"/>
      <c r="O54" s="162">
        <f t="shared" ref="O54:O62" si="1">SUM(L54:N54)</f>
        <v>0</v>
      </c>
      <c r="P54" s="490"/>
      <c r="Q54" s="491"/>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9"/>
      <c r="C55" s="500"/>
      <c r="D55" s="501"/>
      <c r="E55" s="493"/>
      <c r="F55" s="492"/>
      <c r="G55" s="492"/>
      <c r="H55" s="492"/>
      <c r="I55" s="217"/>
      <c r="J55" s="218"/>
      <c r="K55" s="160"/>
      <c r="L55" s="161"/>
      <c r="M55" s="161"/>
      <c r="N55" s="161"/>
      <c r="O55" s="162">
        <f t="shared" si="1"/>
        <v>0</v>
      </c>
      <c r="P55" s="490"/>
      <c r="Q55" s="491"/>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9"/>
      <c r="C56" s="500"/>
      <c r="D56" s="501"/>
      <c r="E56" s="493"/>
      <c r="F56" s="492"/>
      <c r="G56" s="492"/>
      <c r="H56" s="492"/>
      <c r="I56" s="217"/>
      <c r="J56" s="218"/>
      <c r="K56" s="160"/>
      <c r="L56" s="161"/>
      <c r="M56" s="161"/>
      <c r="N56" s="161"/>
      <c r="O56" s="162">
        <f t="shared" si="1"/>
        <v>0</v>
      </c>
      <c r="P56" s="490"/>
      <c r="Q56" s="491"/>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9"/>
      <c r="C57" s="500"/>
      <c r="D57" s="501"/>
      <c r="E57" s="493"/>
      <c r="F57" s="492"/>
      <c r="G57" s="492"/>
      <c r="H57" s="492"/>
      <c r="I57" s="217"/>
      <c r="J57" s="218"/>
      <c r="K57" s="160"/>
      <c r="L57" s="161"/>
      <c r="M57" s="161"/>
      <c r="N57" s="161"/>
      <c r="O57" s="162">
        <f t="shared" si="1"/>
        <v>0</v>
      </c>
      <c r="P57" s="490"/>
      <c r="Q57" s="491"/>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9"/>
      <c r="C58" s="500"/>
      <c r="D58" s="501"/>
      <c r="E58" s="493"/>
      <c r="F58" s="492"/>
      <c r="G58" s="492"/>
      <c r="H58" s="492"/>
      <c r="I58" s="217"/>
      <c r="J58" s="218"/>
      <c r="K58" s="160"/>
      <c r="L58" s="161"/>
      <c r="M58" s="161"/>
      <c r="N58" s="161"/>
      <c r="O58" s="162">
        <f t="shared" si="1"/>
        <v>0</v>
      </c>
      <c r="P58" s="490"/>
      <c r="Q58" s="491"/>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9"/>
      <c r="C59" s="500"/>
      <c r="D59" s="501"/>
      <c r="E59" s="493"/>
      <c r="F59" s="492"/>
      <c r="G59" s="492"/>
      <c r="H59" s="492"/>
      <c r="I59" s="217"/>
      <c r="J59" s="218"/>
      <c r="K59" s="160"/>
      <c r="L59" s="161"/>
      <c r="M59" s="161"/>
      <c r="N59" s="161"/>
      <c r="O59" s="162">
        <f t="shared" si="1"/>
        <v>0</v>
      </c>
      <c r="P59" s="490"/>
      <c r="Q59" s="491"/>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9"/>
      <c r="C60" s="500"/>
      <c r="D60" s="501"/>
      <c r="E60" s="493"/>
      <c r="F60" s="492"/>
      <c r="G60" s="492"/>
      <c r="H60" s="492"/>
      <c r="I60" s="217"/>
      <c r="J60" s="218"/>
      <c r="K60" s="160"/>
      <c r="L60" s="161"/>
      <c r="M60" s="161"/>
      <c r="N60" s="161"/>
      <c r="O60" s="162">
        <f t="shared" si="1"/>
        <v>0</v>
      </c>
      <c r="P60" s="490"/>
      <c r="Q60" s="491"/>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9"/>
      <c r="C61" s="500"/>
      <c r="D61" s="501"/>
      <c r="E61" s="493"/>
      <c r="F61" s="492"/>
      <c r="G61" s="492"/>
      <c r="H61" s="492"/>
      <c r="I61" s="217"/>
      <c r="J61" s="218"/>
      <c r="K61" s="160"/>
      <c r="L61" s="161"/>
      <c r="M61" s="161"/>
      <c r="N61" s="161"/>
      <c r="O61" s="162">
        <f t="shared" si="1"/>
        <v>0</v>
      </c>
      <c r="P61" s="490"/>
      <c r="Q61" s="491"/>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9"/>
      <c r="C62" s="500"/>
      <c r="D62" s="501"/>
      <c r="E62" s="613"/>
      <c r="F62" s="611"/>
      <c r="G62" s="611"/>
      <c r="H62" s="611"/>
      <c r="I62" s="221"/>
      <c r="J62" s="222"/>
      <c r="K62" s="163"/>
      <c r="L62" s="164"/>
      <c r="M62" s="164"/>
      <c r="N62" s="164"/>
      <c r="O62" s="165">
        <f t="shared" si="1"/>
        <v>0</v>
      </c>
      <c r="P62" s="692"/>
      <c r="Q62" s="693"/>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5"/>
      <c r="C63" s="506"/>
      <c r="D63" s="507"/>
      <c r="E63" s="511" t="s">
        <v>20</v>
      </c>
      <c r="F63" s="512"/>
      <c r="G63" s="512"/>
      <c r="H63" s="512"/>
      <c r="I63" s="512"/>
      <c r="J63" s="644"/>
      <c r="K63" s="166">
        <f>SUM(K53:K62)</f>
        <v>0</v>
      </c>
      <c r="L63" s="167">
        <f>SUM(L53:L62)</f>
        <v>0</v>
      </c>
      <c r="M63" s="167">
        <f>SUM(M53:M62)</f>
        <v>0</v>
      </c>
      <c r="N63" s="167">
        <f>SUM(N53:N62)</f>
        <v>0</v>
      </c>
      <c r="O63" s="167">
        <f>SUM(L63:N63)</f>
        <v>0</v>
      </c>
      <c r="P63" s="483"/>
      <c r="Q63" s="48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7"/>
      <c r="Q64" s="117"/>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6" t="s">
        <v>214</v>
      </c>
      <c r="C65" s="497"/>
      <c r="D65" s="643"/>
      <c r="E65" s="651" t="s">
        <v>149</v>
      </c>
      <c r="F65" s="652"/>
      <c r="G65" s="652"/>
      <c r="H65" s="653"/>
      <c r="I65" s="480" t="s">
        <v>166</v>
      </c>
      <c r="J65" s="481"/>
      <c r="K65" s="481"/>
      <c r="L65" s="481"/>
      <c r="M65" s="482"/>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9"/>
      <c r="C66" s="500"/>
      <c r="D66" s="501"/>
      <c r="E66" s="654"/>
      <c r="F66" s="655"/>
      <c r="G66" s="655"/>
      <c r="H66" s="656"/>
      <c r="I66" s="122" t="s">
        <v>6</v>
      </c>
      <c r="J66" s="75" t="s">
        <v>7</v>
      </c>
      <c r="K66" s="116" t="s">
        <v>8</v>
      </c>
      <c r="L66" s="123" t="s">
        <v>312</v>
      </c>
      <c r="M66" s="115"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9"/>
      <c r="C67" s="500"/>
      <c r="D67" s="501"/>
      <c r="E67" s="657"/>
      <c r="F67" s="658"/>
      <c r="G67" s="658"/>
      <c r="H67" s="659"/>
      <c r="I67" s="168"/>
      <c r="J67" s="169"/>
      <c r="K67" s="170"/>
      <c r="L67" s="171"/>
      <c r="M67" s="172">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9"/>
      <c r="C68" s="500"/>
      <c r="D68" s="501"/>
      <c r="E68" s="657"/>
      <c r="F68" s="658"/>
      <c r="G68" s="658"/>
      <c r="H68" s="659"/>
      <c r="I68" s="168"/>
      <c r="J68" s="169"/>
      <c r="K68" s="170"/>
      <c r="L68" s="171"/>
      <c r="M68" s="172">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9"/>
      <c r="C69" s="500"/>
      <c r="D69" s="501"/>
      <c r="E69" s="686"/>
      <c r="F69" s="687"/>
      <c r="G69" s="687"/>
      <c r="H69" s="688"/>
      <c r="I69" s="173"/>
      <c r="J69" s="174"/>
      <c r="K69" s="175"/>
      <c r="L69" s="176"/>
      <c r="M69" s="177">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5"/>
      <c r="C70" s="506"/>
      <c r="D70" s="507"/>
      <c r="E70" s="689" t="s">
        <v>72</v>
      </c>
      <c r="F70" s="690"/>
      <c r="G70" s="690"/>
      <c r="H70" s="691"/>
      <c r="I70" s="178">
        <f>SUM(I67:I69)</f>
        <v>0</v>
      </c>
      <c r="J70" s="179">
        <f>SUM(J67:J69)</f>
        <v>0</v>
      </c>
      <c r="K70" s="180">
        <f>SUM(K67:K69)</f>
        <v>0</v>
      </c>
      <c r="L70" s="181"/>
      <c r="M70" s="182">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7"/>
      <c r="C71" s="117"/>
      <c r="D71" s="117"/>
      <c r="E71" s="117"/>
      <c r="F71" s="117"/>
      <c r="G71" s="117"/>
      <c r="H71" s="117"/>
      <c r="I71" s="117"/>
      <c r="J71" s="117"/>
      <c r="K71" s="117"/>
      <c r="L71" s="117"/>
      <c r="M71" s="117"/>
      <c r="N71" s="117"/>
      <c r="O71" s="117"/>
      <c r="P71" s="117"/>
      <c r="Q71" s="117"/>
    </row>
    <row r="72" spans="1:335" s="45" customFormat="1" ht="33" customHeight="1" x14ac:dyDescent="0.25">
      <c r="A72" s="9"/>
      <c r="B72" s="645" t="s">
        <v>215</v>
      </c>
      <c r="C72" s="646"/>
      <c r="D72" s="646"/>
      <c r="E72" s="647"/>
      <c r="F72" s="485" t="s">
        <v>166</v>
      </c>
      <c r="G72" s="486"/>
      <c r="H72" s="486"/>
      <c r="I72" s="486"/>
      <c r="J72" s="487"/>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8"/>
      <c r="C73" s="649"/>
      <c r="D73" s="649"/>
      <c r="E73" s="650"/>
      <c r="F73" s="95" t="str">
        <f>J9</f>
        <v>Periode 1</v>
      </c>
      <c r="G73" s="113" t="str">
        <f>L9</f>
        <v>Periode 2</v>
      </c>
      <c r="H73" s="113" t="str">
        <f>N9</f>
        <v>Periode 3</v>
      </c>
      <c r="I73" s="116" t="s">
        <v>312</v>
      </c>
      <c r="J73" s="115"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40" t="s">
        <v>98</v>
      </c>
      <c r="C74" s="641"/>
      <c r="D74" s="641"/>
      <c r="E74" s="642"/>
      <c r="F74" s="183">
        <f>I13</f>
        <v>0</v>
      </c>
      <c r="G74" s="184">
        <f>K13</f>
        <v>0</v>
      </c>
      <c r="H74" s="184">
        <f>M13</f>
        <v>0</v>
      </c>
      <c r="I74" s="184">
        <f>I20</f>
        <v>0</v>
      </c>
      <c r="J74" s="185">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40" t="s">
        <v>167</v>
      </c>
      <c r="C75" s="641"/>
      <c r="D75" s="641"/>
      <c r="E75" s="642"/>
      <c r="F75" s="183">
        <f>H25</f>
        <v>0</v>
      </c>
      <c r="G75" s="184">
        <f>I25</f>
        <v>0</v>
      </c>
      <c r="H75" s="184">
        <f>J25</f>
        <v>0</v>
      </c>
      <c r="I75" s="184">
        <f>K25</f>
        <v>0</v>
      </c>
      <c r="J75" s="185">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40" t="s">
        <v>168</v>
      </c>
      <c r="C76" s="641"/>
      <c r="D76" s="641"/>
      <c r="E76" s="642"/>
      <c r="F76" s="183">
        <f>H30</f>
        <v>0</v>
      </c>
      <c r="G76" s="184">
        <f>I30</f>
        <v>0</v>
      </c>
      <c r="H76" s="184">
        <f>J30</f>
        <v>0</v>
      </c>
      <c r="I76" s="186"/>
      <c r="J76" s="185">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40" t="s">
        <v>99</v>
      </c>
      <c r="C77" s="641"/>
      <c r="D77" s="641"/>
      <c r="E77" s="642"/>
      <c r="F77" s="183">
        <f>K49</f>
        <v>0</v>
      </c>
      <c r="G77" s="184">
        <f>L49</f>
        <v>0</v>
      </c>
      <c r="H77" s="184">
        <f>M49</f>
        <v>0</v>
      </c>
      <c r="I77" s="184">
        <f>N49</f>
        <v>0</v>
      </c>
      <c r="J77" s="185">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6" t="s">
        <v>100</v>
      </c>
      <c r="C78" s="677"/>
      <c r="D78" s="677"/>
      <c r="E78" s="678"/>
      <c r="F78" s="187">
        <f>L63</f>
        <v>0</v>
      </c>
      <c r="G78" s="188">
        <f>M63</f>
        <v>0</v>
      </c>
      <c r="H78" s="188">
        <f>N63</f>
        <v>0</v>
      </c>
      <c r="I78" s="186"/>
      <c r="J78" s="189">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9" t="s">
        <v>247</v>
      </c>
      <c r="C79" s="680"/>
      <c r="D79" s="680"/>
      <c r="E79" s="681"/>
      <c r="F79" s="190">
        <f>SUM(F74:F78)</f>
        <v>0</v>
      </c>
      <c r="G79" s="191">
        <f>SUM(G74:G78)</f>
        <v>0</v>
      </c>
      <c r="H79" s="191">
        <f>SUM(H74:H78)</f>
        <v>0</v>
      </c>
      <c r="I79" s="191">
        <f>SUM(I74:I78)</f>
        <v>0</v>
      </c>
      <c r="J79" s="192">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9" t="s">
        <v>101</v>
      </c>
      <c r="C80" s="680"/>
      <c r="D80" s="680"/>
      <c r="E80" s="681"/>
      <c r="F80" s="193">
        <f>I70</f>
        <v>0</v>
      </c>
      <c r="G80" s="194">
        <f>J70</f>
        <v>0</v>
      </c>
      <c r="H80" s="194">
        <f>K70</f>
        <v>0</v>
      </c>
      <c r="I80" s="181"/>
      <c r="J80" s="192">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2" t="s">
        <v>20</v>
      </c>
      <c r="C81" s="683"/>
      <c r="D81" s="683"/>
      <c r="E81" s="684"/>
      <c r="F81" s="190">
        <f>F79-F80</f>
        <v>0</v>
      </c>
      <c r="G81" s="191">
        <f>G79-G80</f>
        <v>0</v>
      </c>
      <c r="H81" s="191">
        <f>H79-H80</f>
        <v>0</v>
      </c>
      <c r="I81" s="191">
        <f>I79</f>
        <v>0</v>
      </c>
      <c r="J81" s="192">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5" t="s">
        <v>357</v>
      </c>
      <c r="C83" s="586"/>
      <c r="D83" s="587"/>
      <c r="E83" s="598" t="s">
        <v>144</v>
      </c>
      <c r="F83" s="599"/>
      <c r="G83" s="539" t="s">
        <v>153</v>
      </c>
      <c r="H83" s="539"/>
      <c r="I83" s="539"/>
      <c r="J83" s="539"/>
      <c r="K83" s="539"/>
      <c r="L83" s="539"/>
      <c r="M83" s="599" t="s">
        <v>143</v>
      </c>
      <c r="N83" s="599"/>
      <c r="O83" s="539" t="s">
        <v>145</v>
      </c>
      <c r="P83" s="539"/>
      <c r="Q83" s="102"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8"/>
      <c r="C84" s="589"/>
      <c r="D84" s="590"/>
      <c r="E84" s="621">
        <f>J81</f>
        <v>0</v>
      </c>
      <c r="F84" s="614"/>
      <c r="G84" s="541" t="s">
        <v>148</v>
      </c>
      <c r="H84" s="541"/>
      <c r="I84" s="608">
        <f>J81*K84</f>
        <v>0</v>
      </c>
      <c r="J84" s="608"/>
      <c r="K84" s="606">
        <v>0.65</v>
      </c>
      <c r="L84" s="606"/>
      <c r="M84" s="101">
        <f>E84*(100%-K84)</f>
        <v>0</v>
      </c>
      <c r="N84" s="212" t="str">
        <f>IF(I85=0,"-",M84/E84)</f>
        <v>-</v>
      </c>
      <c r="O84" s="614">
        <f>M85+I85</f>
        <v>0</v>
      </c>
      <c r="P84" s="614"/>
      <c r="Q84" s="602">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1"/>
      <c r="C85" s="592"/>
      <c r="D85" s="593"/>
      <c r="E85" s="622"/>
      <c r="F85" s="615"/>
      <c r="G85" s="605" t="s">
        <v>142</v>
      </c>
      <c r="H85" s="605"/>
      <c r="I85" s="675">
        <v>0</v>
      </c>
      <c r="J85" s="675"/>
      <c r="K85" s="607" t="str">
        <f>IF(E84=0,"-",I85/E84)</f>
        <v>-</v>
      </c>
      <c r="L85" s="607"/>
      <c r="M85" s="103">
        <f>P93</f>
        <v>0</v>
      </c>
      <c r="N85" s="146" t="str">
        <f>IF(I85=0,"-",M85/E84)</f>
        <v>-</v>
      </c>
      <c r="O85" s="615"/>
      <c r="P85" s="615"/>
      <c r="Q85" s="603"/>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1"/>
      <c r="C86" s="592"/>
      <c r="D86" s="594"/>
      <c r="E86" s="616"/>
      <c r="F86" s="617"/>
      <c r="G86" s="617"/>
      <c r="H86" s="617"/>
      <c r="I86" s="617"/>
      <c r="J86" s="617"/>
      <c r="K86" s="617"/>
      <c r="L86" s="617"/>
      <c r="M86" s="617"/>
      <c r="N86" s="617"/>
      <c r="O86" s="617"/>
      <c r="P86" s="617"/>
      <c r="Q86" s="618"/>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1"/>
      <c r="C87" s="592"/>
      <c r="D87" s="593"/>
      <c r="E87" s="612" t="s">
        <v>169</v>
      </c>
      <c r="F87" s="604"/>
      <c r="G87" s="604"/>
      <c r="H87" s="604"/>
      <c r="I87" s="604" t="s">
        <v>147</v>
      </c>
      <c r="J87" s="604"/>
      <c r="K87" s="604"/>
      <c r="L87" s="604"/>
      <c r="M87" s="604"/>
      <c r="N87" s="604"/>
      <c r="O87" s="604"/>
      <c r="P87" s="619" t="s">
        <v>93</v>
      </c>
      <c r="Q87" s="620"/>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1"/>
      <c r="C88" s="592"/>
      <c r="D88" s="593"/>
      <c r="E88" s="493"/>
      <c r="F88" s="492"/>
      <c r="G88" s="492"/>
      <c r="H88" s="492"/>
      <c r="I88" s="492"/>
      <c r="J88" s="492"/>
      <c r="K88" s="492"/>
      <c r="L88" s="492"/>
      <c r="M88" s="492"/>
      <c r="N88" s="492"/>
      <c r="O88" s="492"/>
      <c r="P88" s="600"/>
      <c r="Q88" s="601"/>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1"/>
      <c r="C89" s="592"/>
      <c r="D89" s="593"/>
      <c r="E89" s="493"/>
      <c r="F89" s="492"/>
      <c r="G89" s="492"/>
      <c r="H89" s="492"/>
      <c r="I89" s="492"/>
      <c r="J89" s="492"/>
      <c r="K89" s="492"/>
      <c r="L89" s="492"/>
      <c r="M89" s="492"/>
      <c r="N89" s="492"/>
      <c r="O89" s="492"/>
      <c r="P89" s="600"/>
      <c r="Q89" s="601"/>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1"/>
      <c r="C90" s="592"/>
      <c r="D90" s="593"/>
      <c r="E90" s="493"/>
      <c r="F90" s="492"/>
      <c r="G90" s="492"/>
      <c r="H90" s="492"/>
      <c r="I90" s="492"/>
      <c r="J90" s="492"/>
      <c r="K90" s="492"/>
      <c r="L90" s="492"/>
      <c r="M90" s="492"/>
      <c r="N90" s="492"/>
      <c r="O90" s="492"/>
      <c r="P90" s="600"/>
      <c r="Q90" s="601"/>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1"/>
      <c r="C91" s="592"/>
      <c r="D91" s="593"/>
      <c r="E91" s="493"/>
      <c r="F91" s="492"/>
      <c r="G91" s="492"/>
      <c r="H91" s="492"/>
      <c r="I91" s="492"/>
      <c r="J91" s="492"/>
      <c r="K91" s="492"/>
      <c r="L91" s="492"/>
      <c r="M91" s="492"/>
      <c r="N91" s="492"/>
      <c r="O91" s="492"/>
      <c r="P91" s="600"/>
      <c r="Q91" s="601"/>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1"/>
      <c r="C92" s="592"/>
      <c r="D92" s="593"/>
      <c r="E92" s="613"/>
      <c r="F92" s="611"/>
      <c r="G92" s="611"/>
      <c r="H92" s="611"/>
      <c r="I92" s="611"/>
      <c r="J92" s="611"/>
      <c r="K92" s="611"/>
      <c r="L92" s="611"/>
      <c r="M92" s="611"/>
      <c r="N92" s="611"/>
      <c r="O92" s="611"/>
      <c r="P92" s="609"/>
      <c r="Q92" s="610"/>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5"/>
      <c r="C93" s="596"/>
      <c r="D93" s="597"/>
      <c r="E93" s="583" t="s">
        <v>20</v>
      </c>
      <c r="F93" s="584"/>
      <c r="G93" s="584"/>
      <c r="H93" s="584"/>
      <c r="I93" s="584"/>
      <c r="J93" s="584"/>
      <c r="K93" s="584"/>
      <c r="L93" s="584"/>
      <c r="M93" s="584"/>
      <c r="N93" s="584"/>
      <c r="O93" s="584"/>
      <c r="P93" s="581">
        <f>SUM(P88:Q92)</f>
        <v>0</v>
      </c>
      <c r="Q93" s="582"/>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6" t="s">
        <v>320</v>
      </c>
      <c r="C95" s="570"/>
      <c r="D95" s="571"/>
      <c r="E95" s="538" t="s">
        <v>95</v>
      </c>
      <c r="F95" s="539"/>
      <c r="G95" s="112" t="s">
        <v>12</v>
      </c>
      <c r="H95" s="112" t="s">
        <v>21</v>
      </c>
      <c r="I95" s="112" t="s">
        <v>13</v>
      </c>
      <c r="J95" s="112" t="s">
        <v>14</v>
      </c>
      <c r="K95" s="112" t="s">
        <v>15</v>
      </c>
      <c r="L95" s="112" t="s">
        <v>16</v>
      </c>
      <c r="M95" s="112" t="s">
        <v>17</v>
      </c>
      <c r="N95" s="112" t="s">
        <v>18</v>
      </c>
      <c r="O95" s="112" t="s">
        <v>19</v>
      </c>
      <c r="P95" s="109" t="s">
        <v>22</v>
      </c>
      <c r="Q95" s="546"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2"/>
      <c r="C96" s="573"/>
      <c r="D96" s="574"/>
      <c r="E96" s="540" t="s">
        <v>170</v>
      </c>
      <c r="F96" s="541"/>
      <c r="G96" s="83" t="s">
        <v>74</v>
      </c>
      <c r="H96" s="110" t="s">
        <v>102</v>
      </c>
      <c r="I96" s="110" t="s">
        <v>102</v>
      </c>
      <c r="J96" s="110" t="s">
        <v>102</v>
      </c>
      <c r="K96" s="110" t="s">
        <v>102</v>
      </c>
      <c r="L96" s="110" t="s">
        <v>102</v>
      </c>
      <c r="M96" s="110" t="s">
        <v>102</v>
      </c>
      <c r="N96" s="110" t="s">
        <v>102</v>
      </c>
      <c r="O96" s="110" t="s">
        <v>102</v>
      </c>
      <c r="P96" s="111" t="s">
        <v>102</v>
      </c>
      <c r="Q96" s="547"/>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5"/>
      <c r="C97" s="576"/>
      <c r="D97" s="577"/>
      <c r="E97" s="540" t="s">
        <v>171</v>
      </c>
      <c r="F97" s="541"/>
      <c r="G97" s="208"/>
      <c r="H97" s="209"/>
      <c r="I97" s="209"/>
      <c r="J97" s="209"/>
      <c r="K97" s="209"/>
      <c r="L97" s="209"/>
      <c r="M97" s="209"/>
      <c r="N97" s="209"/>
      <c r="O97" s="209"/>
      <c r="P97" s="210"/>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5"/>
      <c r="C98" s="576"/>
      <c r="D98" s="577"/>
      <c r="E98" s="540" t="s">
        <v>281</v>
      </c>
      <c r="F98" s="541"/>
      <c r="G98" s="534">
        <f>$J$81*G97</f>
        <v>0</v>
      </c>
      <c r="H98" s="534">
        <f t="shared" ref="H98:P98" si="3">IF(H96="Nein | Nej",0,$J$81*H97)</f>
        <v>0</v>
      </c>
      <c r="I98" s="534">
        <f t="shared" si="3"/>
        <v>0</v>
      </c>
      <c r="J98" s="534">
        <f t="shared" si="3"/>
        <v>0</v>
      </c>
      <c r="K98" s="534">
        <f t="shared" si="3"/>
        <v>0</v>
      </c>
      <c r="L98" s="534">
        <f t="shared" si="3"/>
        <v>0</v>
      </c>
      <c r="M98" s="534">
        <f t="shared" si="3"/>
        <v>0</v>
      </c>
      <c r="N98" s="534">
        <f t="shared" si="3"/>
        <v>0</v>
      </c>
      <c r="O98" s="534">
        <f t="shared" si="3"/>
        <v>0</v>
      </c>
      <c r="P98" s="536">
        <f t="shared" si="3"/>
        <v>0</v>
      </c>
      <c r="Q98" s="544">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8"/>
      <c r="C99" s="579"/>
      <c r="D99" s="580"/>
      <c r="E99" s="542"/>
      <c r="F99" s="543"/>
      <c r="G99" s="535"/>
      <c r="H99" s="535"/>
      <c r="I99" s="535"/>
      <c r="J99" s="535"/>
      <c r="K99" s="535"/>
      <c r="L99" s="535"/>
      <c r="M99" s="535"/>
      <c r="N99" s="535"/>
      <c r="O99" s="535"/>
      <c r="P99" s="537"/>
      <c r="Q99" s="545"/>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uIUewxeEHPLsH6qXkI+/2/ClKDiOpzpcXX3SIOOMeUSuaZezZXqpbnLvjoAsFAF+wV/m2tEpX14sq0bADM5avw==" saltValue="DdMXd1aeTbWcoul0mnaT9A=="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230" priority="9" operator="equal">
      <formula>1</formula>
    </cfRule>
    <cfRule type="cellIs" dxfId="229" priority="32" operator="lessThan">
      <formula>1</formula>
    </cfRule>
    <cfRule type="cellIs" dxfId="228" priority="33" operator="greaterThan">
      <formula>100%</formula>
    </cfRule>
  </conditionalFormatting>
  <conditionalFormatting sqref="Q84">
    <cfRule type="cellIs" dxfId="227" priority="31" operator="notEqual">
      <formula>0</formula>
    </cfRule>
  </conditionalFormatting>
  <conditionalFormatting sqref="H97 P98">
    <cfRule type="expression" dxfId="226" priority="28">
      <formula>$P$96="Nein | Nej"</formula>
    </cfRule>
  </conditionalFormatting>
  <conditionalFormatting sqref="G97">
    <cfRule type="expression" dxfId="225" priority="30">
      <formula>$G$96="Nein | Nej"</formula>
    </cfRule>
  </conditionalFormatting>
  <conditionalFormatting sqref="I97">
    <cfRule type="expression" dxfId="224" priority="26">
      <formula>$I$96="Nein | Nej"</formula>
    </cfRule>
  </conditionalFormatting>
  <conditionalFormatting sqref="J97">
    <cfRule type="expression" dxfId="223" priority="24">
      <formula>$J$96="Nein | Nej"</formula>
    </cfRule>
  </conditionalFormatting>
  <conditionalFormatting sqref="J97">
    <cfRule type="expression" dxfId="222" priority="23">
      <formula>$J$96="Ja"</formula>
    </cfRule>
  </conditionalFormatting>
  <conditionalFormatting sqref="I97">
    <cfRule type="expression" dxfId="221" priority="25">
      <formula>$I$96="Ja"</formula>
    </cfRule>
  </conditionalFormatting>
  <conditionalFormatting sqref="H97">
    <cfRule type="expression" dxfId="220" priority="27">
      <formula>$H$96="Ja"</formula>
    </cfRule>
  </conditionalFormatting>
  <conditionalFormatting sqref="G97">
    <cfRule type="expression" dxfId="219" priority="29">
      <formula>$G$96="Ja"</formula>
    </cfRule>
  </conditionalFormatting>
  <conditionalFormatting sqref="K97">
    <cfRule type="expression" dxfId="218" priority="22">
      <formula>$K$96="Nein | Nej"</formula>
    </cfRule>
  </conditionalFormatting>
  <conditionalFormatting sqref="K97">
    <cfRule type="expression" dxfId="217" priority="21">
      <formula>$K$96="Ja"</formula>
    </cfRule>
  </conditionalFormatting>
  <conditionalFormatting sqref="L97">
    <cfRule type="expression" dxfId="216" priority="20">
      <formula>$L$96="Nein | Nej"</formula>
    </cfRule>
  </conditionalFormatting>
  <conditionalFormatting sqref="L97">
    <cfRule type="expression" dxfId="215" priority="19">
      <formula>$L$96="Ja"</formula>
    </cfRule>
  </conditionalFormatting>
  <conditionalFormatting sqref="M97">
    <cfRule type="expression" dxfId="214" priority="18">
      <formula>$M$96="Nein | Nej"</formula>
    </cfRule>
  </conditionalFormatting>
  <conditionalFormatting sqref="M97">
    <cfRule type="expression" dxfId="213" priority="17">
      <formula>$M$96="Ja"</formula>
    </cfRule>
  </conditionalFormatting>
  <conditionalFormatting sqref="N97">
    <cfRule type="expression" dxfId="212" priority="16">
      <formula>$N$96="Nein | Nej"</formula>
    </cfRule>
  </conditionalFormatting>
  <conditionalFormatting sqref="N97">
    <cfRule type="expression" dxfId="211" priority="15">
      <formula>$N$96="Ja"</formula>
    </cfRule>
  </conditionalFormatting>
  <conditionalFormatting sqref="O97">
    <cfRule type="expression" dxfId="210" priority="14">
      <formula>$O$96="Nein | Nej"</formula>
    </cfRule>
  </conditionalFormatting>
  <conditionalFormatting sqref="O97">
    <cfRule type="expression" dxfId="209" priority="13">
      <formula>$O$96="Ja"</formula>
    </cfRule>
  </conditionalFormatting>
  <conditionalFormatting sqref="P97">
    <cfRule type="expression" dxfId="208" priority="12">
      <formula>$P$96="Nein | Nej"</formula>
    </cfRule>
  </conditionalFormatting>
  <conditionalFormatting sqref="P97">
    <cfRule type="expression" dxfId="207" priority="11">
      <formula>$P$96="Ja"</formula>
    </cfRule>
  </conditionalFormatting>
  <conditionalFormatting sqref="Q84:Q85">
    <cfRule type="cellIs" dxfId="206" priority="10" operator="equal">
      <formula>0</formula>
    </cfRule>
  </conditionalFormatting>
  <conditionalFormatting sqref="H98">
    <cfRule type="expression" dxfId="205" priority="8">
      <formula>$H$96="Nein | Nej"</formula>
    </cfRule>
  </conditionalFormatting>
  <conditionalFormatting sqref="I98">
    <cfRule type="expression" dxfId="204" priority="7">
      <formula>$I$96="Nein | Nej"</formula>
    </cfRule>
  </conditionalFormatting>
  <conditionalFormatting sqref="J98:J99">
    <cfRule type="expression" dxfId="203" priority="6">
      <formula>$J$96="Nein | Nej"</formula>
    </cfRule>
  </conditionalFormatting>
  <conditionalFormatting sqref="K98:K99">
    <cfRule type="expression" dxfId="202" priority="5">
      <formula>$K$96="Nein | Nej"</formula>
    </cfRule>
  </conditionalFormatting>
  <conditionalFormatting sqref="L98:L99">
    <cfRule type="expression" dxfId="201" priority="4">
      <formula>$L$96="Nein | Nej"</formula>
    </cfRule>
  </conditionalFormatting>
  <conditionalFormatting sqref="M98:M99">
    <cfRule type="expression" dxfId="200" priority="3">
      <formula>$M$96="Nein | Nej"</formula>
    </cfRule>
  </conditionalFormatting>
  <conditionalFormatting sqref="N98:N99">
    <cfRule type="expression" dxfId="199" priority="2">
      <formula>$N$96="Nein | Nej"</formula>
    </cfRule>
  </conditionalFormatting>
  <conditionalFormatting sqref="O98:O99">
    <cfRule type="expression" dxfId="198" priority="1">
      <formula>$O$96="Nein | Nej"</formula>
    </cfRule>
  </conditionalFormatting>
  <dataValidations disablePrompts="1"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type="custom" allowBlank="1" showInputMessage="1" showErrorMessage="1" sqref="G96">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sqref="K34:O48 I67:K69 P88:Q92 K52:N62">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11. Partnerbudget Projektpartner 8</oddHeader>
    <oddFooter>&amp;L&amp;"-,Fett"&amp;KFF0000Budgetmodel 2 - Version 2.0.6&amp;R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K1" sqref="K1:K6"/>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7" t="s">
        <v>216</v>
      </c>
      <c r="C1" s="558"/>
      <c r="D1" s="558"/>
      <c r="E1" s="558"/>
      <c r="F1" s="558"/>
      <c r="G1" s="558"/>
      <c r="H1" s="558"/>
      <c r="I1" s="559"/>
      <c r="J1" s="42"/>
      <c r="K1" s="531" t="s">
        <v>152</v>
      </c>
      <c r="L1" s="522" t="s">
        <v>158</v>
      </c>
      <c r="M1" s="523"/>
      <c r="N1" s="523"/>
      <c r="O1" s="523"/>
      <c r="P1" s="523"/>
      <c r="Q1" s="5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8" t="s">
        <v>85</v>
      </c>
      <c r="C2" s="569"/>
      <c r="D2" s="625" t="str">
        <f>IF('Angaben-Oplysninger'!E4="","",'Angaben-Oplysninger'!E4)</f>
        <v/>
      </c>
      <c r="E2" s="625"/>
      <c r="F2" s="569" t="s">
        <v>86</v>
      </c>
      <c r="G2" s="569"/>
      <c r="H2" s="626" t="str">
        <f>K85</f>
        <v>-</v>
      </c>
      <c r="I2" s="627"/>
      <c r="J2" s="44"/>
      <c r="K2" s="532"/>
      <c r="L2" s="525"/>
      <c r="M2" s="526"/>
      <c r="N2" s="526"/>
      <c r="O2" s="526"/>
      <c r="P2" s="526"/>
      <c r="Q2" s="527"/>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8" t="s">
        <v>87</v>
      </c>
      <c r="C3" s="569"/>
      <c r="D3" s="625" t="str">
        <f>IF('Angaben-Oplysninger'!F21="","",'Angaben-Oplysninger'!F21)</f>
        <v/>
      </c>
      <c r="E3" s="625"/>
      <c r="F3" s="569" t="s">
        <v>88</v>
      </c>
      <c r="G3" s="569"/>
      <c r="H3" s="629">
        <f>J81</f>
        <v>0</v>
      </c>
      <c r="I3" s="630"/>
      <c r="J3" s="44"/>
      <c r="K3" s="532"/>
      <c r="L3" s="525"/>
      <c r="M3" s="526"/>
      <c r="N3" s="526"/>
      <c r="O3" s="526"/>
      <c r="P3" s="526"/>
      <c r="Q3" s="527"/>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8" t="s">
        <v>113</v>
      </c>
      <c r="C4" s="569"/>
      <c r="D4" s="625" t="str">
        <f>IF('Angaben-Oplysninger'!D21="","",'Angaben-Oplysninger'!D21)</f>
        <v/>
      </c>
      <c r="E4" s="625"/>
      <c r="F4" s="569" t="s">
        <v>89</v>
      </c>
      <c r="G4" s="569"/>
      <c r="H4" s="629">
        <f>I85</f>
        <v>0</v>
      </c>
      <c r="I4" s="630"/>
      <c r="J4" s="44"/>
      <c r="K4" s="532"/>
      <c r="L4" s="525"/>
      <c r="M4" s="526"/>
      <c r="N4" s="526"/>
      <c r="O4" s="526"/>
      <c r="P4" s="526"/>
      <c r="Q4" s="527"/>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3" t="s">
        <v>114</v>
      </c>
      <c r="C5" s="624"/>
      <c r="D5" s="628" t="str">
        <f>'Angaben-Oplysninger'!C21</f>
        <v>Projektpartner 9</v>
      </c>
      <c r="E5" s="628"/>
      <c r="F5" s="624" t="s">
        <v>90</v>
      </c>
      <c r="G5" s="624"/>
      <c r="H5" s="566" t="str">
        <f>IF(H2="-","-",H3*(100%-H2))</f>
        <v>-</v>
      </c>
      <c r="I5" s="567"/>
      <c r="J5" s="44"/>
      <c r="K5" s="532"/>
      <c r="L5" s="525"/>
      <c r="M5" s="526"/>
      <c r="N5" s="526"/>
      <c r="O5" s="526"/>
      <c r="P5" s="526"/>
      <c r="Q5" s="527"/>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3"/>
      <c r="L6" s="528"/>
      <c r="M6" s="529"/>
      <c r="N6" s="529"/>
      <c r="O6" s="529"/>
      <c r="P6" s="529"/>
      <c r="Q6" s="530"/>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60" t="s">
        <v>352</v>
      </c>
      <c r="C8" s="561"/>
      <c r="D8" s="561"/>
      <c r="E8" s="631" t="s">
        <v>159</v>
      </c>
      <c r="F8" s="301"/>
      <c r="G8" s="301"/>
      <c r="H8" s="301"/>
      <c r="I8" s="301"/>
      <c r="J8" s="301"/>
      <c r="K8" s="301"/>
      <c r="L8" s="301"/>
      <c r="M8" s="301"/>
      <c r="N8" s="301"/>
      <c r="O8" s="301"/>
      <c r="P8" s="301"/>
      <c r="Q8" s="632"/>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2"/>
      <c r="C9" s="563"/>
      <c r="D9" s="563"/>
      <c r="E9" s="114" t="s">
        <v>108</v>
      </c>
      <c r="F9" s="508" t="s">
        <v>335</v>
      </c>
      <c r="G9" s="508"/>
      <c r="H9" s="113" t="s">
        <v>243</v>
      </c>
      <c r="I9" s="113" t="s">
        <v>80</v>
      </c>
      <c r="J9" s="113" t="s">
        <v>6</v>
      </c>
      <c r="K9" s="113" t="s">
        <v>80</v>
      </c>
      <c r="L9" s="113" t="s">
        <v>7</v>
      </c>
      <c r="M9" s="113" t="s">
        <v>80</v>
      </c>
      <c r="N9" s="113" t="s">
        <v>8</v>
      </c>
      <c r="O9" s="113" t="s">
        <v>20</v>
      </c>
      <c r="P9" s="508" t="s">
        <v>336</v>
      </c>
      <c r="Q9" s="635"/>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2"/>
      <c r="C10" s="563"/>
      <c r="D10" s="563"/>
      <c r="E10" s="47" t="s">
        <v>334</v>
      </c>
      <c r="F10" s="492"/>
      <c r="G10" s="492"/>
      <c r="H10" s="202">
        <f>IF($D$3="DE",62,IF($D$3="DK",68,0))</f>
        <v>0</v>
      </c>
      <c r="I10" s="213"/>
      <c r="J10" s="200">
        <f>$H10*I10*1720</f>
        <v>0</v>
      </c>
      <c r="K10" s="213">
        <v>0</v>
      </c>
      <c r="L10" s="200">
        <f>$H10*K10*1720</f>
        <v>0</v>
      </c>
      <c r="M10" s="213">
        <v>0</v>
      </c>
      <c r="N10" s="200">
        <f>$H10*M10*1720</f>
        <v>0</v>
      </c>
      <c r="O10" s="204">
        <f>J10+L10+N10</f>
        <v>0</v>
      </c>
      <c r="P10" s="518"/>
      <c r="Q10" s="633"/>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2"/>
      <c r="C11" s="563"/>
      <c r="D11" s="563"/>
      <c r="E11" s="47" t="s">
        <v>83</v>
      </c>
      <c r="F11" s="492"/>
      <c r="G11" s="492"/>
      <c r="H11" s="202">
        <f>IF($D$3="DE",46,IF($D$3="DK",51,0))</f>
        <v>0</v>
      </c>
      <c r="I11" s="213">
        <v>0</v>
      </c>
      <c r="J11" s="200">
        <f>$H11*I11*1720</f>
        <v>0</v>
      </c>
      <c r="K11" s="213">
        <v>0</v>
      </c>
      <c r="L11" s="200">
        <f>$H11*K11*1720</f>
        <v>0</v>
      </c>
      <c r="M11" s="213">
        <v>0</v>
      </c>
      <c r="N11" s="200">
        <f>$H11*M11*1720</f>
        <v>0</v>
      </c>
      <c r="O11" s="204">
        <f>J11+L11+N11</f>
        <v>0</v>
      </c>
      <c r="P11" s="518"/>
      <c r="Q11" s="633"/>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2"/>
      <c r="C12" s="563"/>
      <c r="D12" s="563"/>
      <c r="E12" s="48" t="s">
        <v>84</v>
      </c>
      <c r="F12" s="611"/>
      <c r="G12" s="611"/>
      <c r="H12" s="203">
        <f>IF($D$3="DE",31,IF($D$3="DK",33,0))</f>
        <v>0</v>
      </c>
      <c r="I12" s="214">
        <v>0</v>
      </c>
      <c r="J12" s="201">
        <f>$H12*I12*1720</f>
        <v>0</v>
      </c>
      <c r="K12" s="214">
        <v>0</v>
      </c>
      <c r="L12" s="201">
        <f>$H12*K12*1720</f>
        <v>0</v>
      </c>
      <c r="M12" s="214">
        <v>0</v>
      </c>
      <c r="N12" s="201">
        <f>$H12*M12*1720</f>
        <v>0</v>
      </c>
      <c r="O12" s="205">
        <f>J12+L12+N12</f>
        <v>0</v>
      </c>
      <c r="P12" s="519"/>
      <c r="Q12" s="63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4"/>
      <c r="C13" s="565"/>
      <c r="D13" s="565"/>
      <c r="E13" s="511" t="s">
        <v>20</v>
      </c>
      <c r="F13" s="512"/>
      <c r="G13" s="512"/>
      <c r="H13" s="512"/>
      <c r="I13" s="513">
        <f>SUM(J10:J12)</f>
        <v>0</v>
      </c>
      <c r="J13" s="513"/>
      <c r="K13" s="513">
        <f>SUM(L10:L12)</f>
        <v>0</v>
      </c>
      <c r="L13" s="513"/>
      <c r="M13" s="513">
        <f>SUM(N10:N12)</f>
        <v>0</v>
      </c>
      <c r="N13" s="513"/>
      <c r="O13" s="206">
        <f>I13+K13+M13</f>
        <v>0</v>
      </c>
      <c r="P13" s="520"/>
      <c r="Q13" s="521"/>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6" t="s">
        <v>383</v>
      </c>
      <c r="C15" s="497"/>
      <c r="D15" s="498"/>
      <c r="E15" s="514" t="s">
        <v>311</v>
      </c>
      <c r="F15" s="515"/>
      <c r="G15" s="515"/>
      <c r="H15" s="515"/>
      <c r="I15" s="515"/>
      <c r="J15" s="515"/>
      <c r="K15" s="515"/>
      <c r="L15" s="515"/>
      <c r="M15" s="516"/>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9"/>
      <c r="C16" s="500"/>
      <c r="D16" s="501"/>
      <c r="E16" s="119" t="s">
        <v>108</v>
      </c>
      <c r="F16" s="508" t="s">
        <v>335</v>
      </c>
      <c r="G16" s="508"/>
      <c r="H16" s="119" t="s">
        <v>243</v>
      </c>
      <c r="I16" s="119" t="s">
        <v>80</v>
      </c>
      <c r="J16" s="119" t="s">
        <v>310</v>
      </c>
      <c r="K16" s="517" t="s">
        <v>336</v>
      </c>
      <c r="L16" s="517"/>
      <c r="M16" s="517"/>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9"/>
      <c r="C17" s="500"/>
      <c r="D17" s="501"/>
      <c r="E17" s="120" t="s">
        <v>82</v>
      </c>
      <c r="F17" s="509"/>
      <c r="G17" s="509"/>
      <c r="H17" s="200">
        <f>IF($D$3="DE",62,IF($D$3="DK",68,0))</f>
        <v>0</v>
      </c>
      <c r="I17" s="215">
        <v>0</v>
      </c>
      <c r="J17" s="200">
        <f>$H17*I17*430</f>
        <v>0</v>
      </c>
      <c r="K17" s="518"/>
      <c r="L17" s="518"/>
      <c r="M17" s="518"/>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2"/>
      <c r="C18" s="503"/>
      <c r="D18" s="504"/>
      <c r="E18" s="120" t="s">
        <v>83</v>
      </c>
      <c r="F18" s="509"/>
      <c r="G18" s="509"/>
      <c r="H18" s="200">
        <f>IF($D$3="DE",46,IF($D$3="DK",51,0))</f>
        <v>0</v>
      </c>
      <c r="I18" s="215">
        <v>0</v>
      </c>
      <c r="J18" s="200">
        <f>$H18*I18*430</f>
        <v>0</v>
      </c>
      <c r="K18" s="518"/>
      <c r="L18" s="518"/>
      <c r="M18" s="518"/>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2"/>
      <c r="C19" s="503"/>
      <c r="D19" s="504"/>
      <c r="E19" s="121" t="s">
        <v>84</v>
      </c>
      <c r="F19" s="510"/>
      <c r="G19" s="510"/>
      <c r="H19" s="201">
        <f>IF($D$3="DE",31,IF($D$3="DK",33,0))</f>
        <v>0</v>
      </c>
      <c r="I19" s="216">
        <v>0</v>
      </c>
      <c r="J19" s="201">
        <f>$H19*I19*430</f>
        <v>0</v>
      </c>
      <c r="K19" s="519"/>
      <c r="L19" s="519"/>
      <c r="M19" s="519"/>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5"/>
      <c r="C20" s="506"/>
      <c r="D20" s="507"/>
      <c r="E20" s="511" t="s">
        <v>20</v>
      </c>
      <c r="F20" s="512"/>
      <c r="G20" s="512"/>
      <c r="H20" s="512"/>
      <c r="I20" s="513">
        <f>SUM(J17:J19)</f>
        <v>0</v>
      </c>
      <c r="J20" s="513"/>
      <c r="K20" s="520"/>
      <c r="L20" s="520"/>
      <c r="M20" s="521"/>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7"/>
      <c r="B21" s="117"/>
      <c r="C21" s="117"/>
      <c r="D21" s="117"/>
      <c r="E21" s="117"/>
      <c r="F21" s="117"/>
      <c r="G21" s="117"/>
      <c r="H21" s="117"/>
      <c r="I21" s="117"/>
      <c r="J21" s="117"/>
      <c r="K21" s="117"/>
      <c r="L21" s="117"/>
      <c r="M21" s="117"/>
      <c r="N21" s="117"/>
      <c r="O21" s="117"/>
      <c r="P21" s="117"/>
      <c r="Q21" s="117"/>
    </row>
    <row r="22" spans="1:335" s="45" customFormat="1" ht="37.5" customHeight="1" x14ac:dyDescent="0.25">
      <c r="A22" s="44"/>
      <c r="B22" s="548" t="s">
        <v>217</v>
      </c>
      <c r="C22" s="549"/>
      <c r="D22" s="549"/>
      <c r="E22" s="550"/>
      <c r="F22" s="664" t="s">
        <v>160</v>
      </c>
      <c r="G22" s="665"/>
      <c r="H22" s="665"/>
      <c r="I22" s="665"/>
      <c r="J22" s="665"/>
      <c r="K22" s="665"/>
      <c r="L22" s="666"/>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1"/>
      <c r="C23" s="552"/>
      <c r="D23" s="552"/>
      <c r="E23" s="553"/>
      <c r="F23" s="671"/>
      <c r="G23" s="672"/>
      <c r="H23" s="113">
        <v>1</v>
      </c>
      <c r="I23" s="113">
        <v>2</v>
      </c>
      <c r="J23" s="113">
        <v>3</v>
      </c>
      <c r="K23" s="113" t="s">
        <v>310</v>
      </c>
      <c r="L23" s="115"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1"/>
      <c r="C24" s="552"/>
      <c r="D24" s="552"/>
      <c r="E24" s="553"/>
      <c r="F24" s="104">
        <v>0.15</v>
      </c>
      <c r="G24" s="105" t="s">
        <v>10</v>
      </c>
      <c r="H24" s="198">
        <f>I13</f>
        <v>0</v>
      </c>
      <c r="I24" s="198">
        <f>K13</f>
        <v>0</v>
      </c>
      <c r="J24" s="198">
        <f>M13</f>
        <v>0</v>
      </c>
      <c r="K24" s="198">
        <f>I20</f>
        <v>0</v>
      </c>
      <c r="L24" s="199">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4"/>
      <c r="C25" s="555"/>
      <c r="D25" s="555"/>
      <c r="E25" s="556"/>
      <c r="F25" s="660" t="s">
        <v>20</v>
      </c>
      <c r="G25" s="661"/>
      <c r="H25" s="191">
        <f>H24*$F$24</f>
        <v>0</v>
      </c>
      <c r="I25" s="191">
        <f>I24*$F$24</f>
        <v>0</v>
      </c>
      <c r="J25" s="191">
        <f>J24*$F$24</f>
        <v>0</v>
      </c>
      <c r="K25" s="191">
        <f>K24*$F$24</f>
        <v>0</v>
      </c>
      <c r="L25" s="197">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8" t="s">
        <v>218</v>
      </c>
      <c r="C27" s="549"/>
      <c r="D27" s="549"/>
      <c r="E27" s="549"/>
      <c r="F27" s="664" t="s">
        <v>163</v>
      </c>
      <c r="G27" s="665"/>
      <c r="H27" s="665"/>
      <c r="I27" s="665"/>
      <c r="J27" s="665"/>
      <c r="K27" s="665"/>
      <c r="L27" s="666"/>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1"/>
      <c r="C28" s="552"/>
      <c r="D28" s="552"/>
      <c r="E28" s="552"/>
      <c r="F28" s="671"/>
      <c r="G28" s="672"/>
      <c r="H28" s="113">
        <v>1</v>
      </c>
      <c r="I28" s="113">
        <v>2</v>
      </c>
      <c r="J28" s="113">
        <v>3</v>
      </c>
      <c r="K28" s="124" t="s">
        <v>310</v>
      </c>
      <c r="L28" s="115"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1"/>
      <c r="C29" s="552"/>
      <c r="D29" s="552"/>
      <c r="E29" s="552"/>
      <c r="F29" s="4">
        <v>0.06</v>
      </c>
      <c r="G29" s="57" t="s">
        <v>10</v>
      </c>
      <c r="H29" s="188">
        <f>I13</f>
        <v>0</v>
      </c>
      <c r="I29" s="188">
        <f>K13</f>
        <v>0</v>
      </c>
      <c r="J29" s="188">
        <f>M13</f>
        <v>0</v>
      </c>
      <c r="K29" s="176"/>
      <c r="L29" s="195">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4"/>
      <c r="C30" s="555"/>
      <c r="D30" s="555"/>
      <c r="E30" s="555"/>
      <c r="F30" s="662" t="s">
        <v>93</v>
      </c>
      <c r="G30" s="663"/>
      <c r="H30" s="191">
        <f>H29*$F$29</f>
        <v>0</v>
      </c>
      <c r="I30" s="191">
        <f>I29*$F$29</f>
        <v>0</v>
      </c>
      <c r="J30" s="191">
        <f>J29*$F$29</f>
        <v>0</v>
      </c>
      <c r="K30" s="196"/>
      <c r="L30" s="197">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7" customFormat="1" ht="15" customHeight="1" thickBot="1" x14ac:dyDescent="0.3"/>
    <row r="32" spans="1:335" s="56" customFormat="1" ht="37.5" customHeight="1" x14ac:dyDescent="0.25">
      <c r="A32" s="44"/>
      <c r="B32" s="496" t="s">
        <v>265</v>
      </c>
      <c r="C32" s="497"/>
      <c r="D32" s="643"/>
      <c r="E32" s="631" t="s">
        <v>94</v>
      </c>
      <c r="F32" s="301"/>
      <c r="G32" s="301"/>
      <c r="H32" s="301"/>
      <c r="I32" s="301"/>
      <c r="J32" s="632"/>
      <c r="K32" s="667" t="s">
        <v>91</v>
      </c>
      <c r="L32" s="667"/>
      <c r="M32" s="667"/>
      <c r="N32" s="667"/>
      <c r="O32" s="667"/>
      <c r="P32" s="667"/>
      <c r="Q32" s="668"/>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9"/>
      <c r="C33" s="500"/>
      <c r="D33" s="501"/>
      <c r="E33" s="673" t="s">
        <v>115</v>
      </c>
      <c r="F33" s="674"/>
      <c r="G33" s="674" t="s">
        <v>164</v>
      </c>
      <c r="H33" s="674"/>
      <c r="I33" s="143" t="s">
        <v>95</v>
      </c>
      <c r="J33" s="144" t="s">
        <v>96</v>
      </c>
      <c r="K33" s="95">
        <v>1</v>
      </c>
      <c r="L33" s="113">
        <v>2</v>
      </c>
      <c r="M33" s="113">
        <v>3</v>
      </c>
      <c r="N33" s="119" t="s">
        <v>310</v>
      </c>
      <c r="O33" s="113" t="s">
        <v>93</v>
      </c>
      <c r="P33" s="669" t="s">
        <v>81</v>
      </c>
      <c r="Q33" s="670"/>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9"/>
      <c r="C34" s="500"/>
      <c r="D34" s="501"/>
      <c r="E34" s="575" t="s">
        <v>2</v>
      </c>
      <c r="F34" s="576"/>
      <c r="G34" s="576" t="s">
        <v>3</v>
      </c>
      <c r="H34" s="576"/>
      <c r="I34" s="129" t="s">
        <v>154</v>
      </c>
      <c r="J34" s="145" t="s">
        <v>121</v>
      </c>
      <c r="K34" s="151">
        <v>500</v>
      </c>
      <c r="L34" s="152">
        <v>150</v>
      </c>
      <c r="M34" s="152">
        <v>150</v>
      </c>
      <c r="N34" s="152">
        <v>40</v>
      </c>
      <c r="O34" s="153">
        <f>SUM(K34:N34)</f>
        <v>840</v>
      </c>
      <c r="P34" s="488"/>
      <c r="Q34" s="489"/>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9"/>
      <c r="C35" s="500"/>
      <c r="D35" s="501"/>
      <c r="E35" s="493"/>
      <c r="F35" s="492"/>
      <c r="G35" s="492"/>
      <c r="H35" s="492"/>
      <c r="I35" s="217"/>
      <c r="J35" s="218"/>
      <c r="K35" s="147"/>
      <c r="L35" s="148"/>
      <c r="M35" s="148"/>
      <c r="N35" s="148"/>
      <c r="O35" s="154">
        <f t="shared" ref="O35:O47" si="0">SUM(K35:N35)</f>
        <v>0</v>
      </c>
      <c r="P35" s="490"/>
      <c r="Q35" s="491"/>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9"/>
      <c r="C36" s="500"/>
      <c r="D36" s="501"/>
      <c r="E36" s="493"/>
      <c r="F36" s="492"/>
      <c r="G36" s="492"/>
      <c r="H36" s="492"/>
      <c r="I36" s="217"/>
      <c r="J36" s="218"/>
      <c r="K36" s="147"/>
      <c r="L36" s="148"/>
      <c r="M36" s="148"/>
      <c r="N36" s="148"/>
      <c r="O36" s="154">
        <f t="shared" si="0"/>
        <v>0</v>
      </c>
      <c r="P36" s="490"/>
      <c r="Q36" s="491"/>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9"/>
      <c r="C37" s="500"/>
      <c r="D37" s="501"/>
      <c r="E37" s="493"/>
      <c r="F37" s="492"/>
      <c r="G37" s="492"/>
      <c r="H37" s="492"/>
      <c r="I37" s="217"/>
      <c r="J37" s="218"/>
      <c r="K37" s="147"/>
      <c r="L37" s="148"/>
      <c r="M37" s="148"/>
      <c r="N37" s="148"/>
      <c r="O37" s="154">
        <f t="shared" si="0"/>
        <v>0</v>
      </c>
      <c r="P37" s="490"/>
      <c r="Q37" s="491"/>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9"/>
      <c r="C38" s="500"/>
      <c r="D38" s="501"/>
      <c r="E38" s="493"/>
      <c r="F38" s="492"/>
      <c r="G38" s="492"/>
      <c r="H38" s="492"/>
      <c r="I38" s="217"/>
      <c r="J38" s="218"/>
      <c r="K38" s="147"/>
      <c r="L38" s="148"/>
      <c r="M38" s="148"/>
      <c r="N38" s="148"/>
      <c r="O38" s="154">
        <f t="shared" si="0"/>
        <v>0</v>
      </c>
      <c r="P38" s="490"/>
      <c r="Q38" s="491"/>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9"/>
      <c r="C39" s="500"/>
      <c r="D39" s="501"/>
      <c r="E39" s="493"/>
      <c r="F39" s="492"/>
      <c r="G39" s="492"/>
      <c r="H39" s="492"/>
      <c r="I39" s="217"/>
      <c r="J39" s="218"/>
      <c r="K39" s="147"/>
      <c r="L39" s="148"/>
      <c r="M39" s="148"/>
      <c r="N39" s="148"/>
      <c r="O39" s="154">
        <f t="shared" si="0"/>
        <v>0</v>
      </c>
      <c r="P39" s="490"/>
      <c r="Q39" s="491"/>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9"/>
      <c r="C40" s="500"/>
      <c r="D40" s="501"/>
      <c r="E40" s="493"/>
      <c r="F40" s="492"/>
      <c r="G40" s="492"/>
      <c r="H40" s="492"/>
      <c r="I40" s="217"/>
      <c r="J40" s="218"/>
      <c r="K40" s="147"/>
      <c r="L40" s="148"/>
      <c r="M40" s="148"/>
      <c r="N40" s="148"/>
      <c r="O40" s="154">
        <f t="shared" si="0"/>
        <v>0</v>
      </c>
      <c r="P40" s="490"/>
      <c r="Q40" s="491"/>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9"/>
      <c r="C41" s="500"/>
      <c r="D41" s="501"/>
      <c r="E41" s="493"/>
      <c r="F41" s="492"/>
      <c r="G41" s="492"/>
      <c r="H41" s="492"/>
      <c r="I41" s="217"/>
      <c r="J41" s="218"/>
      <c r="K41" s="147"/>
      <c r="L41" s="148"/>
      <c r="M41" s="148"/>
      <c r="N41" s="148"/>
      <c r="O41" s="154">
        <f t="shared" si="0"/>
        <v>0</v>
      </c>
      <c r="P41" s="490"/>
      <c r="Q41" s="491"/>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9"/>
      <c r="C42" s="500"/>
      <c r="D42" s="501"/>
      <c r="E42" s="493"/>
      <c r="F42" s="492"/>
      <c r="G42" s="492"/>
      <c r="H42" s="492"/>
      <c r="I42" s="217"/>
      <c r="J42" s="218"/>
      <c r="K42" s="147"/>
      <c r="L42" s="148"/>
      <c r="M42" s="148"/>
      <c r="N42" s="148"/>
      <c r="O42" s="154">
        <f t="shared" si="0"/>
        <v>0</v>
      </c>
      <c r="P42" s="490"/>
      <c r="Q42" s="491"/>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9"/>
      <c r="C43" s="500"/>
      <c r="D43" s="501"/>
      <c r="E43" s="493"/>
      <c r="F43" s="492"/>
      <c r="G43" s="492"/>
      <c r="H43" s="492"/>
      <c r="I43" s="217"/>
      <c r="J43" s="218"/>
      <c r="K43" s="147"/>
      <c r="L43" s="148"/>
      <c r="M43" s="148"/>
      <c r="N43" s="148"/>
      <c r="O43" s="154">
        <f t="shared" si="0"/>
        <v>0</v>
      </c>
      <c r="P43" s="490"/>
      <c r="Q43" s="491"/>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9"/>
      <c r="C44" s="500"/>
      <c r="D44" s="501"/>
      <c r="E44" s="493"/>
      <c r="F44" s="492"/>
      <c r="G44" s="492"/>
      <c r="H44" s="492"/>
      <c r="I44" s="217"/>
      <c r="J44" s="218"/>
      <c r="K44" s="147"/>
      <c r="L44" s="148"/>
      <c r="M44" s="148"/>
      <c r="N44" s="148"/>
      <c r="O44" s="154">
        <f t="shared" si="0"/>
        <v>0</v>
      </c>
      <c r="P44" s="490"/>
      <c r="Q44" s="491"/>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9"/>
      <c r="C45" s="500"/>
      <c r="D45" s="501"/>
      <c r="E45" s="493"/>
      <c r="F45" s="492"/>
      <c r="G45" s="492"/>
      <c r="H45" s="492"/>
      <c r="I45" s="217"/>
      <c r="J45" s="218"/>
      <c r="K45" s="147"/>
      <c r="L45" s="148"/>
      <c r="M45" s="148"/>
      <c r="N45" s="148"/>
      <c r="O45" s="154">
        <f t="shared" si="0"/>
        <v>0</v>
      </c>
      <c r="P45" s="490"/>
      <c r="Q45" s="491"/>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9"/>
      <c r="C46" s="500"/>
      <c r="D46" s="501"/>
      <c r="E46" s="493"/>
      <c r="F46" s="492"/>
      <c r="G46" s="492"/>
      <c r="H46" s="492"/>
      <c r="I46" s="217"/>
      <c r="J46" s="218"/>
      <c r="K46" s="147"/>
      <c r="L46" s="148"/>
      <c r="M46" s="148"/>
      <c r="N46" s="148"/>
      <c r="O46" s="154">
        <f t="shared" si="0"/>
        <v>0</v>
      </c>
      <c r="P46" s="490"/>
      <c r="Q46" s="491"/>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9"/>
      <c r="C47" s="500"/>
      <c r="D47" s="501"/>
      <c r="E47" s="493"/>
      <c r="F47" s="492"/>
      <c r="G47" s="492"/>
      <c r="H47" s="492"/>
      <c r="I47" s="217"/>
      <c r="J47" s="218"/>
      <c r="K47" s="147"/>
      <c r="L47" s="148"/>
      <c r="M47" s="148"/>
      <c r="N47" s="148"/>
      <c r="O47" s="154">
        <f t="shared" si="0"/>
        <v>0</v>
      </c>
      <c r="P47" s="490"/>
      <c r="Q47" s="491"/>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9"/>
      <c r="C48" s="500"/>
      <c r="D48" s="501"/>
      <c r="E48" s="494"/>
      <c r="F48" s="495"/>
      <c r="G48" s="495"/>
      <c r="H48" s="495"/>
      <c r="I48" s="219"/>
      <c r="J48" s="220"/>
      <c r="K48" s="149"/>
      <c r="L48" s="150"/>
      <c r="M48" s="150"/>
      <c r="N48" s="148"/>
      <c r="O48" s="154">
        <f>SUM(K48:N48)</f>
        <v>0</v>
      </c>
      <c r="P48" s="490"/>
      <c r="Q48" s="491"/>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5"/>
      <c r="C49" s="506"/>
      <c r="D49" s="507"/>
      <c r="E49" s="636" t="s">
        <v>20</v>
      </c>
      <c r="F49" s="637"/>
      <c r="G49" s="637"/>
      <c r="H49" s="637"/>
      <c r="I49" s="637"/>
      <c r="J49" s="638"/>
      <c r="K49" s="155">
        <f>SUM(K35:K48)</f>
        <v>0</v>
      </c>
      <c r="L49" s="156">
        <f>SUM(L35:L48)</f>
        <v>0</v>
      </c>
      <c r="M49" s="156">
        <f>SUM(M35:M48)</f>
        <v>0</v>
      </c>
      <c r="N49" s="156">
        <f>SUM(N35:N48)</f>
        <v>0</v>
      </c>
      <c r="O49" s="156">
        <f>SUM(K49:N49)</f>
        <v>0</v>
      </c>
      <c r="P49" s="483"/>
      <c r="Q49" s="48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6" t="s">
        <v>266</v>
      </c>
      <c r="C50" s="497"/>
      <c r="D50" s="643"/>
      <c r="E50" s="631" t="s">
        <v>94</v>
      </c>
      <c r="F50" s="301"/>
      <c r="G50" s="301"/>
      <c r="H50" s="301"/>
      <c r="I50" s="301"/>
      <c r="J50" s="632"/>
      <c r="K50" s="480" t="s">
        <v>92</v>
      </c>
      <c r="L50" s="481"/>
      <c r="M50" s="481"/>
      <c r="N50" s="481"/>
      <c r="O50" s="481"/>
      <c r="P50" s="481"/>
      <c r="Q50" s="482"/>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9"/>
      <c r="C51" s="500"/>
      <c r="D51" s="501"/>
      <c r="E51" s="685" t="s">
        <v>97</v>
      </c>
      <c r="F51" s="508"/>
      <c r="G51" s="508" t="s">
        <v>165</v>
      </c>
      <c r="H51" s="508"/>
      <c r="I51" s="113" t="s">
        <v>95</v>
      </c>
      <c r="J51" s="115" t="s">
        <v>96</v>
      </c>
      <c r="K51" s="128" t="s">
        <v>246</v>
      </c>
      <c r="L51" s="127">
        <v>1</v>
      </c>
      <c r="M51" s="127">
        <v>2</v>
      </c>
      <c r="N51" s="127">
        <v>3</v>
      </c>
      <c r="O51" s="127" t="s">
        <v>20</v>
      </c>
      <c r="P51" s="694" t="s">
        <v>81</v>
      </c>
      <c r="Q51" s="695"/>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9"/>
      <c r="C52" s="500"/>
      <c r="D52" s="501"/>
      <c r="E52" s="575" t="s">
        <v>4</v>
      </c>
      <c r="F52" s="576"/>
      <c r="G52" s="639" t="s">
        <v>5</v>
      </c>
      <c r="H52" s="639"/>
      <c r="I52" s="129" t="s">
        <v>9</v>
      </c>
      <c r="J52" s="145" t="s">
        <v>11</v>
      </c>
      <c r="K52" s="157">
        <v>3000</v>
      </c>
      <c r="L52" s="158">
        <v>1000</v>
      </c>
      <c r="M52" s="158">
        <v>1000</v>
      </c>
      <c r="N52" s="158">
        <v>1000</v>
      </c>
      <c r="O52" s="159">
        <f>SUM(L52:N52)</f>
        <v>3000</v>
      </c>
      <c r="P52" s="577"/>
      <c r="Q52" s="696"/>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9"/>
      <c r="C53" s="500"/>
      <c r="D53" s="501"/>
      <c r="E53" s="493"/>
      <c r="F53" s="492"/>
      <c r="G53" s="492"/>
      <c r="H53" s="492"/>
      <c r="I53" s="217"/>
      <c r="J53" s="218"/>
      <c r="K53" s="160"/>
      <c r="L53" s="161"/>
      <c r="M53" s="161"/>
      <c r="N53" s="161"/>
      <c r="O53" s="162">
        <f>SUM(L53:N53)</f>
        <v>0</v>
      </c>
      <c r="P53" s="490"/>
      <c r="Q53" s="491"/>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9"/>
      <c r="C54" s="500"/>
      <c r="D54" s="501"/>
      <c r="E54" s="493"/>
      <c r="F54" s="492"/>
      <c r="G54" s="492"/>
      <c r="H54" s="492"/>
      <c r="I54" s="217"/>
      <c r="J54" s="218"/>
      <c r="K54" s="160"/>
      <c r="L54" s="161"/>
      <c r="M54" s="161"/>
      <c r="N54" s="161"/>
      <c r="O54" s="162">
        <f t="shared" ref="O54:O62" si="1">SUM(L54:N54)</f>
        <v>0</v>
      </c>
      <c r="P54" s="490"/>
      <c r="Q54" s="491"/>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9"/>
      <c r="C55" s="500"/>
      <c r="D55" s="501"/>
      <c r="E55" s="493"/>
      <c r="F55" s="492"/>
      <c r="G55" s="492"/>
      <c r="H55" s="492"/>
      <c r="I55" s="217"/>
      <c r="J55" s="218"/>
      <c r="K55" s="160"/>
      <c r="L55" s="161"/>
      <c r="M55" s="161"/>
      <c r="N55" s="161"/>
      <c r="O55" s="162">
        <f t="shared" si="1"/>
        <v>0</v>
      </c>
      <c r="P55" s="490"/>
      <c r="Q55" s="491"/>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9"/>
      <c r="C56" s="500"/>
      <c r="D56" s="501"/>
      <c r="E56" s="493"/>
      <c r="F56" s="492"/>
      <c r="G56" s="492"/>
      <c r="H56" s="492"/>
      <c r="I56" s="217"/>
      <c r="J56" s="218"/>
      <c r="K56" s="160"/>
      <c r="L56" s="161"/>
      <c r="M56" s="161"/>
      <c r="N56" s="161"/>
      <c r="O56" s="162">
        <f t="shared" si="1"/>
        <v>0</v>
      </c>
      <c r="P56" s="490"/>
      <c r="Q56" s="491"/>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9"/>
      <c r="C57" s="500"/>
      <c r="D57" s="501"/>
      <c r="E57" s="493"/>
      <c r="F57" s="492"/>
      <c r="G57" s="492"/>
      <c r="H57" s="492"/>
      <c r="I57" s="217"/>
      <c r="J57" s="218"/>
      <c r="K57" s="160"/>
      <c r="L57" s="161"/>
      <c r="M57" s="161"/>
      <c r="N57" s="161"/>
      <c r="O57" s="162">
        <f t="shared" si="1"/>
        <v>0</v>
      </c>
      <c r="P57" s="490"/>
      <c r="Q57" s="491"/>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9"/>
      <c r="C58" s="500"/>
      <c r="D58" s="501"/>
      <c r="E58" s="493"/>
      <c r="F58" s="492"/>
      <c r="G58" s="492"/>
      <c r="H58" s="492"/>
      <c r="I58" s="217"/>
      <c r="J58" s="218"/>
      <c r="K58" s="160"/>
      <c r="L58" s="161"/>
      <c r="M58" s="161"/>
      <c r="N58" s="161"/>
      <c r="O58" s="162">
        <f t="shared" si="1"/>
        <v>0</v>
      </c>
      <c r="P58" s="490"/>
      <c r="Q58" s="491"/>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9"/>
      <c r="C59" s="500"/>
      <c r="D59" s="501"/>
      <c r="E59" s="493"/>
      <c r="F59" s="492"/>
      <c r="G59" s="492"/>
      <c r="H59" s="492"/>
      <c r="I59" s="217"/>
      <c r="J59" s="218"/>
      <c r="K59" s="160"/>
      <c r="L59" s="161"/>
      <c r="M59" s="161"/>
      <c r="N59" s="161"/>
      <c r="O59" s="162">
        <f t="shared" si="1"/>
        <v>0</v>
      </c>
      <c r="P59" s="490"/>
      <c r="Q59" s="491"/>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9"/>
      <c r="C60" s="500"/>
      <c r="D60" s="501"/>
      <c r="E60" s="493"/>
      <c r="F60" s="492"/>
      <c r="G60" s="492"/>
      <c r="H60" s="492"/>
      <c r="I60" s="217"/>
      <c r="J60" s="218"/>
      <c r="K60" s="160"/>
      <c r="L60" s="161"/>
      <c r="M60" s="161"/>
      <c r="N60" s="161"/>
      <c r="O60" s="162">
        <f t="shared" si="1"/>
        <v>0</v>
      </c>
      <c r="P60" s="490"/>
      <c r="Q60" s="491"/>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9"/>
      <c r="C61" s="500"/>
      <c r="D61" s="501"/>
      <c r="E61" s="493"/>
      <c r="F61" s="492"/>
      <c r="G61" s="492"/>
      <c r="H61" s="492"/>
      <c r="I61" s="217"/>
      <c r="J61" s="218"/>
      <c r="K61" s="160"/>
      <c r="L61" s="161"/>
      <c r="M61" s="161"/>
      <c r="N61" s="161"/>
      <c r="O61" s="162">
        <f t="shared" si="1"/>
        <v>0</v>
      </c>
      <c r="P61" s="490"/>
      <c r="Q61" s="491"/>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9"/>
      <c r="C62" s="500"/>
      <c r="D62" s="501"/>
      <c r="E62" s="613"/>
      <c r="F62" s="611"/>
      <c r="G62" s="611"/>
      <c r="H62" s="611"/>
      <c r="I62" s="221"/>
      <c r="J62" s="222"/>
      <c r="K62" s="163"/>
      <c r="L62" s="164"/>
      <c r="M62" s="164"/>
      <c r="N62" s="164"/>
      <c r="O62" s="165">
        <f t="shared" si="1"/>
        <v>0</v>
      </c>
      <c r="P62" s="692"/>
      <c r="Q62" s="693"/>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5"/>
      <c r="C63" s="506"/>
      <c r="D63" s="507"/>
      <c r="E63" s="511" t="s">
        <v>20</v>
      </c>
      <c r="F63" s="512"/>
      <c r="G63" s="512"/>
      <c r="H63" s="512"/>
      <c r="I63" s="512"/>
      <c r="J63" s="644"/>
      <c r="K63" s="166">
        <f>SUM(K53:K62)</f>
        <v>0</v>
      </c>
      <c r="L63" s="167">
        <f>SUM(L53:L62)</f>
        <v>0</v>
      </c>
      <c r="M63" s="167">
        <f>SUM(M53:M62)</f>
        <v>0</v>
      </c>
      <c r="N63" s="167">
        <f>SUM(N53:N62)</f>
        <v>0</v>
      </c>
      <c r="O63" s="167">
        <f>SUM(L63:N63)</f>
        <v>0</v>
      </c>
      <c r="P63" s="483"/>
      <c r="Q63" s="48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7"/>
      <c r="Q64" s="117"/>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6" t="s">
        <v>219</v>
      </c>
      <c r="C65" s="497"/>
      <c r="D65" s="643"/>
      <c r="E65" s="651" t="s">
        <v>149</v>
      </c>
      <c r="F65" s="652"/>
      <c r="G65" s="652"/>
      <c r="H65" s="653"/>
      <c r="I65" s="480" t="s">
        <v>166</v>
      </c>
      <c r="J65" s="481"/>
      <c r="K65" s="481"/>
      <c r="L65" s="481"/>
      <c r="M65" s="482"/>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9"/>
      <c r="C66" s="500"/>
      <c r="D66" s="501"/>
      <c r="E66" s="654"/>
      <c r="F66" s="655"/>
      <c r="G66" s="655"/>
      <c r="H66" s="656"/>
      <c r="I66" s="122" t="s">
        <v>6</v>
      </c>
      <c r="J66" s="75" t="s">
        <v>7</v>
      </c>
      <c r="K66" s="116" t="s">
        <v>8</v>
      </c>
      <c r="L66" s="123" t="s">
        <v>312</v>
      </c>
      <c r="M66" s="115"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9"/>
      <c r="C67" s="500"/>
      <c r="D67" s="501"/>
      <c r="E67" s="657"/>
      <c r="F67" s="658"/>
      <c r="G67" s="658"/>
      <c r="H67" s="659"/>
      <c r="I67" s="168"/>
      <c r="J67" s="169"/>
      <c r="K67" s="170"/>
      <c r="L67" s="171"/>
      <c r="M67" s="172">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9"/>
      <c r="C68" s="500"/>
      <c r="D68" s="501"/>
      <c r="E68" s="657"/>
      <c r="F68" s="658"/>
      <c r="G68" s="658"/>
      <c r="H68" s="659"/>
      <c r="I68" s="168"/>
      <c r="J68" s="169"/>
      <c r="K68" s="170"/>
      <c r="L68" s="171"/>
      <c r="M68" s="172">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9"/>
      <c r="C69" s="500"/>
      <c r="D69" s="501"/>
      <c r="E69" s="686"/>
      <c r="F69" s="687"/>
      <c r="G69" s="687"/>
      <c r="H69" s="688"/>
      <c r="I69" s="173"/>
      <c r="J69" s="174"/>
      <c r="K69" s="175"/>
      <c r="L69" s="176"/>
      <c r="M69" s="177">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5"/>
      <c r="C70" s="506"/>
      <c r="D70" s="507"/>
      <c r="E70" s="689" t="s">
        <v>72</v>
      </c>
      <c r="F70" s="690"/>
      <c r="G70" s="690"/>
      <c r="H70" s="691"/>
      <c r="I70" s="178">
        <f>SUM(I67:I69)</f>
        <v>0</v>
      </c>
      <c r="J70" s="179">
        <f>SUM(J67:J69)</f>
        <v>0</v>
      </c>
      <c r="K70" s="180">
        <f>SUM(K67:K69)</f>
        <v>0</v>
      </c>
      <c r="L70" s="181"/>
      <c r="M70" s="182">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7"/>
      <c r="C71" s="117"/>
      <c r="D71" s="117"/>
      <c r="E71" s="117"/>
      <c r="F71" s="117"/>
      <c r="G71" s="117"/>
      <c r="H71" s="117"/>
      <c r="I71" s="117"/>
      <c r="J71" s="117"/>
      <c r="K71" s="117"/>
      <c r="L71" s="117"/>
      <c r="M71" s="117"/>
      <c r="N71" s="117"/>
      <c r="O71" s="117"/>
      <c r="P71" s="117"/>
      <c r="Q71" s="117"/>
    </row>
    <row r="72" spans="1:335" s="45" customFormat="1" ht="33" customHeight="1" x14ac:dyDescent="0.25">
      <c r="A72" s="9"/>
      <c r="B72" s="645" t="s">
        <v>220</v>
      </c>
      <c r="C72" s="646"/>
      <c r="D72" s="646"/>
      <c r="E72" s="647"/>
      <c r="F72" s="485" t="s">
        <v>166</v>
      </c>
      <c r="G72" s="486"/>
      <c r="H72" s="486"/>
      <c r="I72" s="486"/>
      <c r="J72" s="487"/>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8"/>
      <c r="C73" s="649"/>
      <c r="D73" s="649"/>
      <c r="E73" s="650"/>
      <c r="F73" s="95" t="str">
        <f>J9</f>
        <v>Periode 1</v>
      </c>
      <c r="G73" s="113" t="str">
        <f>L9</f>
        <v>Periode 2</v>
      </c>
      <c r="H73" s="113" t="str">
        <f>N9</f>
        <v>Periode 3</v>
      </c>
      <c r="I73" s="116" t="s">
        <v>312</v>
      </c>
      <c r="J73" s="115"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40" t="s">
        <v>98</v>
      </c>
      <c r="C74" s="641"/>
      <c r="D74" s="641"/>
      <c r="E74" s="642"/>
      <c r="F74" s="183">
        <f>I13</f>
        <v>0</v>
      </c>
      <c r="G74" s="184">
        <f>K13</f>
        <v>0</v>
      </c>
      <c r="H74" s="184">
        <f>M13</f>
        <v>0</v>
      </c>
      <c r="I74" s="184">
        <f>I20</f>
        <v>0</v>
      </c>
      <c r="J74" s="185">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40" t="s">
        <v>167</v>
      </c>
      <c r="C75" s="641"/>
      <c r="D75" s="641"/>
      <c r="E75" s="642"/>
      <c r="F75" s="183">
        <f>H25</f>
        <v>0</v>
      </c>
      <c r="G75" s="184">
        <f>I25</f>
        <v>0</v>
      </c>
      <c r="H75" s="184">
        <f>J25</f>
        <v>0</v>
      </c>
      <c r="I75" s="184">
        <f>K25</f>
        <v>0</v>
      </c>
      <c r="J75" s="185">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40" t="s">
        <v>168</v>
      </c>
      <c r="C76" s="641"/>
      <c r="D76" s="641"/>
      <c r="E76" s="642"/>
      <c r="F76" s="183">
        <f>H30</f>
        <v>0</v>
      </c>
      <c r="G76" s="184">
        <f>I30</f>
        <v>0</v>
      </c>
      <c r="H76" s="184">
        <f>J30</f>
        <v>0</v>
      </c>
      <c r="I76" s="186"/>
      <c r="J76" s="185">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40" t="s">
        <v>99</v>
      </c>
      <c r="C77" s="641"/>
      <c r="D77" s="641"/>
      <c r="E77" s="642"/>
      <c r="F77" s="183">
        <f>K49</f>
        <v>0</v>
      </c>
      <c r="G77" s="184">
        <f>L49</f>
        <v>0</v>
      </c>
      <c r="H77" s="184">
        <f>M49</f>
        <v>0</v>
      </c>
      <c r="I77" s="184">
        <f>N49</f>
        <v>0</v>
      </c>
      <c r="J77" s="185">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6" t="s">
        <v>100</v>
      </c>
      <c r="C78" s="677"/>
      <c r="D78" s="677"/>
      <c r="E78" s="678"/>
      <c r="F78" s="187">
        <f>L63</f>
        <v>0</v>
      </c>
      <c r="G78" s="188">
        <f>M63</f>
        <v>0</v>
      </c>
      <c r="H78" s="188">
        <f>N63</f>
        <v>0</v>
      </c>
      <c r="I78" s="186"/>
      <c r="J78" s="189">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9" t="s">
        <v>247</v>
      </c>
      <c r="C79" s="680"/>
      <c r="D79" s="680"/>
      <c r="E79" s="681"/>
      <c r="F79" s="190">
        <f>SUM(F74:F78)</f>
        <v>0</v>
      </c>
      <c r="G79" s="191">
        <f>SUM(G74:G78)</f>
        <v>0</v>
      </c>
      <c r="H79" s="191">
        <f>SUM(H74:H78)</f>
        <v>0</v>
      </c>
      <c r="I79" s="191">
        <f>SUM(I74:I78)</f>
        <v>0</v>
      </c>
      <c r="J79" s="192">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9" t="s">
        <v>101</v>
      </c>
      <c r="C80" s="680"/>
      <c r="D80" s="680"/>
      <c r="E80" s="681"/>
      <c r="F80" s="193">
        <f>I70</f>
        <v>0</v>
      </c>
      <c r="G80" s="194">
        <f>J70</f>
        <v>0</v>
      </c>
      <c r="H80" s="194">
        <f>K70</f>
        <v>0</v>
      </c>
      <c r="I80" s="181"/>
      <c r="J80" s="192">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2" t="s">
        <v>20</v>
      </c>
      <c r="C81" s="683"/>
      <c r="D81" s="683"/>
      <c r="E81" s="684"/>
      <c r="F81" s="190">
        <f>F79-F80</f>
        <v>0</v>
      </c>
      <c r="G81" s="191">
        <f>G79-G80</f>
        <v>0</v>
      </c>
      <c r="H81" s="191">
        <f>H79-H80</f>
        <v>0</v>
      </c>
      <c r="I81" s="191">
        <f>I79</f>
        <v>0</v>
      </c>
      <c r="J81" s="192">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5" t="s">
        <v>353</v>
      </c>
      <c r="C83" s="586"/>
      <c r="D83" s="587"/>
      <c r="E83" s="598" t="s">
        <v>144</v>
      </c>
      <c r="F83" s="599"/>
      <c r="G83" s="539" t="s">
        <v>153</v>
      </c>
      <c r="H83" s="539"/>
      <c r="I83" s="539"/>
      <c r="J83" s="539"/>
      <c r="K83" s="539"/>
      <c r="L83" s="539"/>
      <c r="M83" s="599" t="s">
        <v>143</v>
      </c>
      <c r="N83" s="599"/>
      <c r="O83" s="539" t="s">
        <v>145</v>
      </c>
      <c r="P83" s="539"/>
      <c r="Q83" s="102"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8"/>
      <c r="C84" s="589"/>
      <c r="D84" s="590"/>
      <c r="E84" s="621">
        <f>J81</f>
        <v>0</v>
      </c>
      <c r="F84" s="614"/>
      <c r="G84" s="541" t="s">
        <v>148</v>
      </c>
      <c r="H84" s="541"/>
      <c r="I84" s="608">
        <f>J81*K84</f>
        <v>0</v>
      </c>
      <c r="J84" s="608"/>
      <c r="K84" s="606">
        <v>0.65</v>
      </c>
      <c r="L84" s="606"/>
      <c r="M84" s="101">
        <f>E84*(100%-K84)</f>
        <v>0</v>
      </c>
      <c r="N84" s="212" t="str">
        <f>IF(I85=0,"-",M84/E84)</f>
        <v>-</v>
      </c>
      <c r="O84" s="614">
        <f>M85+I85</f>
        <v>0</v>
      </c>
      <c r="P84" s="614"/>
      <c r="Q84" s="602">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1"/>
      <c r="C85" s="592"/>
      <c r="D85" s="593"/>
      <c r="E85" s="622"/>
      <c r="F85" s="615"/>
      <c r="G85" s="605" t="s">
        <v>142</v>
      </c>
      <c r="H85" s="605"/>
      <c r="I85" s="675">
        <v>0</v>
      </c>
      <c r="J85" s="675"/>
      <c r="K85" s="607" t="str">
        <f>IF(E84=0,"-",I85/E84)</f>
        <v>-</v>
      </c>
      <c r="L85" s="607"/>
      <c r="M85" s="103">
        <f>P93</f>
        <v>0</v>
      </c>
      <c r="N85" s="146" t="str">
        <f>IF(I85=0,"-",M85/E84)</f>
        <v>-</v>
      </c>
      <c r="O85" s="615"/>
      <c r="P85" s="615"/>
      <c r="Q85" s="603"/>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1"/>
      <c r="C86" s="592"/>
      <c r="D86" s="594"/>
      <c r="E86" s="616"/>
      <c r="F86" s="617"/>
      <c r="G86" s="617"/>
      <c r="H86" s="617"/>
      <c r="I86" s="617"/>
      <c r="J86" s="617"/>
      <c r="K86" s="617"/>
      <c r="L86" s="617"/>
      <c r="M86" s="617"/>
      <c r="N86" s="617"/>
      <c r="O86" s="617"/>
      <c r="P86" s="617"/>
      <c r="Q86" s="618"/>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1"/>
      <c r="C87" s="592"/>
      <c r="D87" s="593"/>
      <c r="E87" s="612" t="s">
        <v>169</v>
      </c>
      <c r="F87" s="604"/>
      <c r="G87" s="604"/>
      <c r="H87" s="604"/>
      <c r="I87" s="604" t="s">
        <v>147</v>
      </c>
      <c r="J87" s="604"/>
      <c r="K87" s="604"/>
      <c r="L87" s="604"/>
      <c r="M87" s="604"/>
      <c r="N87" s="604"/>
      <c r="O87" s="604"/>
      <c r="P87" s="619" t="s">
        <v>93</v>
      </c>
      <c r="Q87" s="620"/>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1"/>
      <c r="C88" s="592"/>
      <c r="D88" s="593"/>
      <c r="E88" s="493"/>
      <c r="F88" s="492"/>
      <c r="G88" s="492"/>
      <c r="H88" s="492"/>
      <c r="I88" s="492"/>
      <c r="J88" s="492"/>
      <c r="K88" s="492"/>
      <c r="L88" s="492"/>
      <c r="M88" s="492"/>
      <c r="N88" s="492"/>
      <c r="O88" s="492"/>
      <c r="P88" s="600"/>
      <c r="Q88" s="601"/>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1"/>
      <c r="C89" s="592"/>
      <c r="D89" s="593"/>
      <c r="E89" s="493"/>
      <c r="F89" s="492"/>
      <c r="G89" s="492"/>
      <c r="H89" s="492"/>
      <c r="I89" s="492"/>
      <c r="J89" s="492"/>
      <c r="K89" s="492"/>
      <c r="L89" s="492"/>
      <c r="M89" s="492"/>
      <c r="N89" s="492"/>
      <c r="O89" s="492"/>
      <c r="P89" s="600"/>
      <c r="Q89" s="601"/>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1"/>
      <c r="C90" s="592"/>
      <c r="D90" s="593"/>
      <c r="E90" s="493"/>
      <c r="F90" s="492"/>
      <c r="G90" s="492"/>
      <c r="H90" s="492"/>
      <c r="I90" s="492"/>
      <c r="J90" s="492"/>
      <c r="K90" s="492"/>
      <c r="L90" s="492"/>
      <c r="M90" s="492"/>
      <c r="N90" s="492"/>
      <c r="O90" s="492"/>
      <c r="P90" s="600"/>
      <c r="Q90" s="601"/>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1"/>
      <c r="C91" s="592"/>
      <c r="D91" s="593"/>
      <c r="E91" s="493"/>
      <c r="F91" s="492"/>
      <c r="G91" s="492"/>
      <c r="H91" s="492"/>
      <c r="I91" s="492"/>
      <c r="J91" s="492"/>
      <c r="K91" s="492"/>
      <c r="L91" s="492"/>
      <c r="M91" s="492"/>
      <c r="N91" s="492"/>
      <c r="O91" s="492"/>
      <c r="P91" s="600"/>
      <c r="Q91" s="601"/>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1"/>
      <c r="C92" s="592"/>
      <c r="D92" s="593"/>
      <c r="E92" s="613"/>
      <c r="F92" s="611"/>
      <c r="G92" s="611"/>
      <c r="H92" s="611"/>
      <c r="I92" s="611"/>
      <c r="J92" s="611"/>
      <c r="K92" s="611"/>
      <c r="L92" s="611"/>
      <c r="M92" s="611"/>
      <c r="N92" s="611"/>
      <c r="O92" s="611"/>
      <c r="P92" s="609"/>
      <c r="Q92" s="610"/>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5"/>
      <c r="C93" s="596"/>
      <c r="D93" s="597"/>
      <c r="E93" s="583" t="s">
        <v>20</v>
      </c>
      <c r="F93" s="584"/>
      <c r="G93" s="584"/>
      <c r="H93" s="584"/>
      <c r="I93" s="584"/>
      <c r="J93" s="584"/>
      <c r="K93" s="584"/>
      <c r="L93" s="584"/>
      <c r="M93" s="584"/>
      <c r="N93" s="584"/>
      <c r="O93" s="584"/>
      <c r="P93" s="581">
        <f>SUM(P88:Q92)</f>
        <v>0</v>
      </c>
      <c r="Q93" s="582"/>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6" t="s">
        <v>321</v>
      </c>
      <c r="C95" s="570"/>
      <c r="D95" s="571"/>
      <c r="E95" s="538" t="s">
        <v>95</v>
      </c>
      <c r="F95" s="539"/>
      <c r="G95" s="112" t="s">
        <v>12</v>
      </c>
      <c r="H95" s="112" t="s">
        <v>21</v>
      </c>
      <c r="I95" s="112" t="s">
        <v>13</v>
      </c>
      <c r="J95" s="112" t="s">
        <v>14</v>
      </c>
      <c r="K95" s="112" t="s">
        <v>15</v>
      </c>
      <c r="L95" s="112" t="s">
        <v>16</v>
      </c>
      <c r="M95" s="112" t="s">
        <v>17</v>
      </c>
      <c r="N95" s="112" t="s">
        <v>18</v>
      </c>
      <c r="O95" s="112" t="s">
        <v>19</v>
      </c>
      <c r="P95" s="109" t="s">
        <v>22</v>
      </c>
      <c r="Q95" s="546"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2"/>
      <c r="C96" s="573"/>
      <c r="D96" s="574"/>
      <c r="E96" s="540" t="s">
        <v>170</v>
      </c>
      <c r="F96" s="541"/>
      <c r="G96" s="83" t="s">
        <v>74</v>
      </c>
      <c r="H96" s="110" t="s">
        <v>102</v>
      </c>
      <c r="I96" s="110" t="s">
        <v>102</v>
      </c>
      <c r="J96" s="110" t="s">
        <v>102</v>
      </c>
      <c r="K96" s="110" t="s">
        <v>102</v>
      </c>
      <c r="L96" s="110" t="s">
        <v>102</v>
      </c>
      <c r="M96" s="110" t="s">
        <v>102</v>
      </c>
      <c r="N96" s="110" t="s">
        <v>102</v>
      </c>
      <c r="O96" s="110" t="s">
        <v>102</v>
      </c>
      <c r="P96" s="111" t="s">
        <v>102</v>
      </c>
      <c r="Q96" s="547"/>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5"/>
      <c r="C97" s="576"/>
      <c r="D97" s="577"/>
      <c r="E97" s="540" t="s">
        <v>171</v>
      </c>
      <c r="F97" s="541"/>
      <c r="G97" s="208"/>
      <c r="H97" s="209"/>
      <c r="I97" s="209"/>
      <c r="J97" s="209"/>
      <c r="K97" s="209"/>
      <c r="L97" s="209"/>
      <c r="M97" s="209"/>
      <c r="N97" s="209"/>
      <c r="O97" s="209"/>
      <c r="P97" s="210"/>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5"/>
      <c r="C98" s="576"/>
      <c r="D98" s="577"/>
      <c r="E98" s="540" t="s">
        <v>281</v>
      </c>
      <c r="F98" s="541"/>
      <c r="G98" s="534">
        <f>$J$81*G97</f>
        <v>0</v>
      </c>
      <c r="H98" s="534">
        <f t="shared" ref="H98:P98" si="3">IF(H96="Nein | Nej",0,$J$81*H97)</f>
        <v>0</v>
      </c>
      <c r="I98" s="534">
        <f t="shared" si="3"/>
        <v>0</v>
      </c>
      <c r="J98" s="534">
        <f t="shared" si="3"/>
        <v>0</v>
      </c>
      <c r="K98" s="534">
        <f t="shared" si="3"/>
        <v>0</v>
      </c>
      <c r="L98" s="534">
        <f t="shared" si="3"/>
        <v>0</v>
      </c>
      <c r="M98" s="534">
        <f t="shared" si="3"/>
        <v>0</v>
      </c>
      <c r="N98" s="534">
        <f t="shared" si="3"/>
        <v>0</v>
      </c>
      <c r="O98" s="534">
        <f t="shared" si="3"/>
        <v>0</v>
      </c>
      <c r="P98" s="536">
        <f t="shared" si="3"/>
        <v>0</v>
      </c>
      <c r="Q98" s="544">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8"/>
      <c r="C99" s="579"/>
      <c r="D99" s="580"/>
      <c r="E99" s="542"/>
      <c r="F99" s="543"/>
      <c r="G99" s="535"/>
      <c r="H99" s="535"/>
      <c r="I99" s="535"/>
      <c r="J99" s="535"/>
      <c r="K99" s="535"/>
      <c r="L99" s="535"/>
      <c r="M99" s="535"/>
      <c r="N99" s="535"/>
      <c r="O99" s="535"/>
      <c r="P99" s="537"/>
      <c r="Q99" s="545"/>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2s7HlRl5Lfn/BFBt3//aY+VmA4lijZUB0JAk1qQ43HzO32aqKRULXjwYVZOcAHJ773xN4afvKQu/5fnSKPzQtg==" saltValue="EC3k+jlIs8V1zYPPf+4cgw=="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197" priority="9" operator="equal">
      <formula>1</formula>
    </cfRule>
    <cfRule type="cellIs" dxfId="196" priority="32" operator="lessThan">
      <formula>1</formula>
    </cfRule>
    <cfRule type="cellIs" dxfId="195" priority="33" operator="greaterThan">
      <formula>100%</formula>
    </cfRule>
  </conditionalFormatting>
  <conditionalFormatting sqref="Q84">
    <cfRule type="cellIs" dxfId="194" priority="31" operator="notEqual">
      <formula>0</formula>
    </cfRule>
  </conditionalFormatting>
  <conditionalFormatting sqref="H97 P98">
    <cfRule type="expression" dxfId="193" priority="28">
      <formula>$P$96="Nein | Nej"</formula>
    </cfRule>
  </conditionalFormatting>
  <conditionalFormatting sqref="G97">
    <cfRule type="expression" dxfId="192" priority="30">
      <formula>$G$96="Nein | Nej"</formula>
    </cfRule>
  </conditionalFormatting>
  <conditionalFormatting sqref="I97">
    <cfRule type="expression" dxfId="191" priority="26">
      <formula>$I$96="Nein | Nej"</formula>
    </cfRule>
  </conditionalFormatting>
  <conditionalFormatting sqref="J97">
    <cfRule type="expression" dxfId="190" priority="24">
      <formula>$J$96="Nein | Nej"</formula>
    </cfRule>
  </conditionalFormatting>
  <conditionalFormatting sqref="J97">
    <cfRule type="expression" dxfId="189" priority="23">
      <formula>$J$96="Ja"</formula>
    </cfRule>
  </conditionalFormatting>
  <conditionalFormatting sqref="I97">
    <cfRule type="expression" dxfId="188" priority="25">
      <formula>$I$96="Ja"</formula>
    </cfRule>
  </conditionalFormatting>
  <conditionalFormatting sqref="H97">
    <cfRule type="expression" dxfId="187" priority="27">
      <formula>$H$96="Ja"</formula>
    </cfRule>
  </conditionalFormatting>
  <conditionalFormatting sqref="G97">
    <cfRule type="expression" dxfId="186" priority="29">
      <formula>$G$96="Ja"</formula>
    </cfRule>
  </conditionalFormatting>
  <conditionalFormatting sqref="K97">
    <cfRule type="expression" dxfId="185" priority="22">
      <formula>$K$96="Nein | Nej"</formula>
    </cfRule>
  </conditionalFormatting>
  <conditionalFormatting sqref="K97">
    <cfRule type="expression" dxfId="184" priority="21">
      <formula>$K$96="Ja"</formula>
    </cfRule>
  </conditionalFormatting>
  <conditionalFormatting sqref="L97">
    <cfRule type="expression" dxfId="183" priority="20">
      <formula>$L$96="Nein | Nej"</formula>
    </cfRule>
  </conditionalFormatting>
  <conditionalFormatting sqref="L97">
    <cfRule type="expression" dxfId="182" priority="19">
      <formula>$L$96="Ja"</formula>
    </cfRule>
  </conditionalFormatting>
  <conditionalFormatting sqref="M97">
    <cfRule type="expression" dxfId="181" priority="18">
      <formula>$M$96="Nein | Nej"</formula>
    </cfRule>
  </conditionalFormatting>
  <conditionalFormatting sqref="M97">
    <cfRule type="expression" dxfId="180" priority="17">
      <formula>$M$96="Ja"</formula>
    </cfRule>
  </conditionalFormatting>
  <conditionalFormatting sqref="N97">
    <cfRule type="expression" dxfId="179" priority="16">
      <formula>$N$96="Nein | Nej"</formula>
    </cfRule>
  </conditionalFormatting>
  <conditionalFormatting sqref="N97">
    <cfRule type="expression" dxfId="178" priority="15">
      <formula>$N$96="Ja"</formula>
    </cfRule>
  </conditionalFormatting>
  <conditionalFormatting sqref="O97">
    <cfRule type="expression" dxfId="177" priority="14">
      <formula>$O$96="Nein | Nej"</formula>
    </cfRule>
  </conditionalFormatting>
  <conditionalFormatting sqref="O97">
    <cfRule type="expression" dxfId="176" priority="13">
      <formula>$O$96="Ja"</formula>
    </cfRule>
  </conditionalFormatting>
  <conditionalFormatting sqref="P97">
    <cfRule type="expression" dxfId="175" priority="12">
      <formula>$P$96="Nein | Nej"</formula>
    </cfRule>
  </conditionalFormatting>
  <conditionalFormatting sqref="P97">
    <cfRule type="expression" dxfId="174" priority="11">
      <formula>$P$96="Ja"</formula>
    </cfRule>
  </conditionalFormatting>
  <conditionalFormatting sqref="Q84:Q85">
    <cfRule type="cellIs" dxfId="173" priority="10" operator="equal">
      <formula>0</formula>
    </cfRule>
  </conditionalFormatting>
  <conditionalFormatting sqref="H98">
    <cfRule type="expression" dxfId="172" priority="8">
      <formula>$H$96="Nein | Nej"</formula>
    </cfRule>
  </conditionalFormatting>
  <conditionalFormatting sqref="I98">
    <cfRule type="expression" dxfId="171" priority="7">
      <formula>$I$96="Nein | Nej"</formula>
    </cfRule>
  </conditionalFormatting>
  <conditionalFormatting sqref="J98:J99">
    <cfRule type="expression" dxfId="170" priority="6">
      <formula>$J$96="Nein | Nej"</formula>
    </cfRule>
  </conditionalFormatting>
  <conditionalFormatting sqref="K98:K99">
    <cfRule type="expression" dxfId="169" priority="5">
      <formula>$K$96="Nein | Nej"</formula>
    </cfRule>
  </conditionalFormatting>
  <conditionalFormatting sqref="L98:L99">
    <cfRule type="expression" dxfId="168" priority="4">
      <formula>$L$96="Nein | Nej"</formula>
    </cfRule>
  </conditionalFormatting>
  <conditionalFormatting sqref="M98:M99">
    <cfRule type="expression" dxfId="167" priority="3">
      <formula>$M$96="Nein | Nej"</formula>
    </cfRule>
  </conditionalFormatting>
  <conditionalFormatting sqref="N98:N99">
    <cfRule type="expression" dxfId="166" priority="2">
      <formula>$N$96="Nein | Nej"</formula>
    </cfRule>
  </conditionalFormatting>
  <conditionalFormatting sqref="O98:O99">
    <cfRule type="expression" dxfId="165" priority="1">
      <formula>$O$96="Nein | Nej"</formula>
    </cfRule>
  </conditionalFormatting>
  <dataValidations disablePrompts="1" count="15">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decimal" operator="greaterThanOrEqual" allowBlank="1" showInputMessage="1" showErrorMessage="1" sqref="K34:O48 I67:K69 P88:Q92 K52:N6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custom" allowBlank="1" showInputMessage="1" showErrorMessage="1" sqref="G96">
      <formula1>"Ja"</formula1>
    </dataValidation>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allowBlank="1" showInputMessage="1" showErrorMessage="1" error="Bitte tragen Sie entweder &quot;DE&quot; oder DK&quot; ein. | Venligst indsæt enten &quot;DE&quot; eller &quot;DK&quot;" sqref="D3"/>
  </dataValidations>
  <pageMargins left="0.25" right="0.25" top="0.75" bottom="0.75" header="0.3" footer="0.3"/>
  <pageSetup paperSize="9" scale="54" fitToHeight="2" orientation="landscape" r:id="rId1"/>
  <headerFooter alignWithMargins="0">
    <oddHeader>&amp;L&amp;"-,Fett"&amp;16 12. Partnerbudget Projektpartner 9</oddHeader>
    <oddFooter>&amp;L&amp;"-,Fett"&amp;KFF0000Budgetmodel 2 - Version 2.0.6&amp;R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K1" sqref="K1:K6"/>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7" t="s">
        <v>223</v>
      </c>
      <c r="C1" s="558"/>
      <c r="D1" s="558"/>
      <c r="E1" s="558"/>
      <c r="F1" s="558"/>
      <c r="G1" s="558"/>
      <c r="H1" s="558"/>
      <c r="I1" s="559"/>
      <c r="J1" s="42"/>
      <c r="K1" s="531" t="s">
        <v>152</v>
      </c>
      <c r="L1" s="522" t="s">
        <v>158</v>
      </c>
      <c r="M1" s="523"/>
      <c r="N1" s="523"/>
      <c r="O1" s="523"/>
      <c r="P1" s="523"/>
      <c r="Q1" s="5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8" t="s">
        <v>85</v>
      </c>
      <c r="C2" s="569"/>
      <c r="D2" s="625" t="str">
        <f>IF('Angaben-Oplysninger'!E4="","",'Angaben-Oplysninger'!E4)</f>
        <v/>
      </c>
      <c r="E2" s="625"/>
      <c r="F2" s="569" t="s">
        <v>86</v>
      </c>
      <c r="G2" s="569"/>
      <c r="H2" s="626" t="str">
        <f>K85</f>
        <v>-</v>
      </c>
      <c r="I2" s="627"/>
      <c r="J2" s="44"/>
      <c r="K2" s="532"/>
      <c r="L2" s="525"/>
      <c r="M2" s="526"/>
      <c r="N2" s="526"/>
      <c r="O2" s="526"/>
      <c r="P2" s="526"/>
      <c r="Q2" s="527"/>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8" t="s">
        <v>87</v>
      </c>
      <c r="C3" s="569"/>
      <c r="D3" s="625" t="str">
        <f>IF('Angaben-Oplysninger'!F22="","",'Angaben-Oplysninger'!F22)</f>
        <v/>
      </c>
      <c r="E3" s="625"/>
      <c r="F3" s="569" t="s">
        <v>88</v>
      </c>
      <c r="G3" s="569"/>
      <c r="H3" s="629">
        <f>J81</f>
        <v>0</v>
      </c>
      <c r="I3" s="630"/>
      <c r="J3" s="44"/>
      <c r="K3" s="532"/>
      <c r="L3" s="525"/>
      <c r="M3" s="526"/>
      <c r="N3" s="526"/>
      <c r="O3" s="526"/>
      <c r="P3" s="526"/>
      <c r="Q3" s="527"/>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8" t="s">
        <v>113</v>
      </c>
      <c r="C4" s="569"/>
      <c r="D4" s="625" t="str">
        <f>IF('Angaben-Oplysninger'!D22="","",'Angaben-Oplysninger'!D22)</f>
        <v/>
      </c>
      <c r="E4" s="625"/>
      <c r="F4" s="569" t="s">
        <v>89</v>
      </c>
      <c r="G4" s="569"/>
      <c r="H4" s="629">
        <f>I85</f>
        <v>0</v>
      </c>
      <c r="I4" s="630"/>
      <c r="J4" s="44"/>
      <c r="K4" s="532"/>
      <c r="L4" s="525"/>
      <c r="M4" s="526"/>
      <c r="N4" s="526"/>
      <c r="O4" s="526"/>
      <c r="P4" s="526"/>
      <c r="Q4" s="527"/>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3" t="s">
        <v>114</v>
      </c>
      <c r="C5" s="624"/>
      <c r="D5" s="628" t="str">
        <f>'Angaben-Oplysninger'!C22</f>
        <v>Projektpartner 10</v>
      </c>
      <c r="E5" s="628"/>
      <c r="F5" s="624" t="s">
        <v>90</v>
      </c>
      <c r="G5" s="624"/>
      <c r="H5" s="566" t="str">
        <f>IF(H2="-","-",H3*(100%-H2))</f>
        <v>-</v>
      </c>
      <c r="I5" s="567"/>
      <c r="J5" s="44"/>
      <c r="K5" s="532"/>
      <c r="L5" s="525"/>
      <c r="M5" s="526"/>
      <c r="N5" s="526"/>
      <c r="O5" s="526"/>
      <c r="P5" s="526"/>
      <c r="Q5" s="527"/>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3"/>
      <c r="L6" s="528"/>
      <c r="M6" s="529"/>
      <c r="N6" s="529"/>
      <c r="O6" s="529"/>
      <c r="P6" s="529"/>
      <c r="Q6" s="530"/>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60" t="s">
        <v>354</v>
      </c>
      <c r="C8" s="561"/>
      <c r="D8" s="561"/>
      <c r="E8" s="631" t="s">
        <v>159</v>
      </c>
      <c r="F8" s="301"/>
      <c r="G8" s="301"/>
      <c r="H8" s="301"/>
      <c r="I8" s="301"/>
      <c r="J8" s="301"/>
      <c r="K8" s="301"/>
      <c r="L8" s="301"/>
      <c r="M8" s="301"/>
      <c r="N8" s="301"/>
      <c r="O8" s="301"/>
      <c r="P8" s="301"/>
      <c r="Q8" s="632"/>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2"/>
      <c r="C9" s="563"/>
      <c r="D9" s="563"/>
      <c r="E9" s="114" t="s">
        <v>108</v>
      </c>
      <c r="F9" s="508" t="s">
        <v>335</v>
      </c>
      <c r="G9" s="508"/>
      <c r="H9" s="113" t="s">
        <v>243</v>
      </c>
      <c r="I9" s="113" t="s">
        <v>80</v>
      </c>
      <c r="J9" s="113" t="s">
        <v>6</v>
      </c>
      <c r="K9" s="113" t="s">
        <v>80</v>
      </c>
      <c r="L9" s="113" t="s">
        <v>7</v>
      </c>
      <c r="M9" s="113" t="s">
        <v>80</v>
      </c>
      <c r="N9" s="113" t="s">
        <v>8</v>
      </c>
      <c r="O9" s="113" t="s">
        <v>20</v>
      </c>
      <c r="P9" s="508" t="s">
        <v>336</v>
      </c>
      <c r="Q9" s="635"/>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2"/>
      <c r="C10" s="563"/>
      <c r="D10" s="563"/>
      <c r="E10" s="47" t="s">
        <v>334</v>
      </c>
      <c r="F10" s="492"/>
      <c r="G10" s="492"/>
      <c r="H10" s="202">
        <f>IF($D$3="DE",62,IF($D$3="DK",68,0))</f>
        <v>0</v>
      </c>
      <c r="I10" s="213"/>
      <c r="J10" s="200">
        <f>$H10*I10*1720</f>
        <v>0</v>
      </c>
      <c r="K10" s="213">
        <v>0</v>
      </c>
      <c r="L10" s="200">
        <f>$H10*K10*1720</f>
        <v>0</v>
      </c>
      <c r="M10" s="213">
        <v>0</v>
      </c>
      <c r="N10" s="200">
        <f>$H10*M10*1720</f>
        <v>0</v>
      </c>
      <c r="O10" s="204">
        <f>J10+L10+N10</f>
        <v>0</v>
      </c>
      <c r="P10" s="518"/>
      <c r="Q10" s="633"/>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2"/>
      <c r="C11" s="563"/>
      <c r="D11" s="563"/>
      <c r="E11" s="47" t="s">
        <v>83</v>
      </c>
      <c r="F11" s="492"/>
      <c r="G11" s="492"/>
      <c r="H11" s="202">
        <f>IF($D$3="DE",46,IF($D$3="DK",51,0))</f>
        <v>0</v>
      </c>
      <c r="I11" s="213">
        <v>0</v>
      </c>
      <c r="J11" s="200">
        <f>$H11*I11*1720</f>
        <v>0</v>
      </c>
      <c r="K11" s="213">
        <v>0</v>
      </c>
      <c r="L11" s="200">
        <f>$H11*K11*1720</f>
        <v>0</v>
      </c>
      <c r="M11" s="213">
        <v>0</v>
      </c>
      <c r="N11" s="200">
        <f>$H11*M11*1720</f>
        <v>0</v>
      </c>
      <c r="O11" s="204">
        <f>J11+L11+N11</f>
        <v>0</v>
      </c>
      <c r="P11" s="518"/>
      <c r="Q11" s="633"/>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2"/>
      <c r="C12" s="563"/>
      <c r="D12" s="563"/>
      <c r="E12" s="48" t="s">
        <v>84</v>
      </c>
      <c r="F12" s="611"/>
      <c r="G12" s="611"/>
      <c r="H12" s="203">
        <f>IF($D$3="DE",31,IF($D$3="DK",33,0))</f>
        <v>0</v>
      </c>
      <c r="I12" s="214">
        <v>0</v>
      </c>
      <c r="J12" s="201">
        <f>$H12*I12*1720</f>
        <v>0</v>
      </c>
      <c r="K12" s="214">
        <v>0</v>
      </c>
      <c r="L12" s="201">
        <f>$H12*K12*1720</f>
        <v>0</v>
      </c>
      <c r="M12" s="214">
        <v>0</v>
      </c>
      <c r="N12" s="201">
        <f>$H12*M12*1720</f>
        <v>0</v>
      </c>
      <c r="O12" s="205">
        <f>J12+L12+N12</f>
        <v>0</v>
      </c>
      <c r="P12" s="519"/>
      <c r="Q12" s="63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4"/>
      <c r="C13" s="565"/>
      <c r="D13" s="565"/>
      <c r="E13" s="511" t="s">
        <v>20</v>
      </c>
      <c r="F13" s="512"/>
      <c r="G13" s="512"/>
      <c r="H13" s="512"/>
      <c r="I13" s="513">
        <f>SUM(J10:J12)</f>
        <v>0</v>
      </c>
      <c r="J13" s="513"/>
      <c r="K13" s="513">
        <f>SUM(L10:L12)</f>
        <v>0</v>
      </c>
      <c r="L13" s="513"/>
      <c r="M13" s="513">
        <f>SUM(N10:N12)</f>
        <v>0</v>
      </c>
      <c r="N13" s="513"/>
      <c r="O13" s="206">
        <f>I13+K13+M13</f>
        <v>0</v>
      </c>
      <c r="P13" s="520"/>
      <c r="Q13" s="521"/>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6" t="s">
        <v>384</v>
      </c>
      <c r="C15" s="497"/>
      <c r="D15" s="498"/>
      <c r="E15" s="514" t="s">
        <v>311</v>
      </c>
      <c r="F15" s="515"/>
      <c r="G15" s="515"/>
      <c r="H15" s="515"/>
      <c r="I15" s="515"/>
      <c r="J15" s="515"/>
      <c r="K15" s="515"/>
      <c r="L15" s="515"/>
      <c r="M15" s="516"/>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9"/>
      <c r="C16" s="500"/>
      <c r="D16" s="501"/>
      <c r="E16" s="119" t="s">
        <v>108</v>
      </c>
      <c r="F16" s="508" t="s">
        <v>335</v>
      </c>
      <c r="G16" s="508"/>
      <c r="H16" s="119" t="s">
        <v>243</v>
      </c>
      <c r="I16" s="119" t="s">
        <v>80</v>
      </c>
      <c r="J16" s="119" t="s">
        <v>310</v>
      </c>
      <c r="K16" s="517" t="s">
        <v>336</v>
      </c>
      <c r="L16" s="517"/>
      <c r="M16" s="517"/>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9"/>
      <c r="C17" s="500"/>
      <c r="D17" s="501"/>
      <c r="E17" s="120" t="s">
        <v>82</v>
      </c>
      <c r="F17" s="509"/>
      <c r="G17" s="509"/>
      <c r="H17" s="200">
        <f>IF($D$3="DE",62,IF($D$3="DK",68,0))</f>
        <v>0</v>
      </c>
      <c r="I17" s="215">
        <v>0</v>
      </c>
      <c r="J17" s="200">
        <f>$H17*I17*430</f>
        <v>0</v>
      </c>
      <c r="K17" s="518"/>
      <c r="L17" s="518"/>
      <c r="M17" s="518"/>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2"/>
      <c r="C18" s="503"/>
      <c r="D18" s="504"/>
      <c r="E18" s="120" t="s">
        <v>83</v>
      </c>
      <c r="F18" s="509"/>
      <c r="G18" s="509"/>
      <c r="H18" s="200">
        <f>IF($D$3="DE",46,IF($D$3="DK",51,0))</f>
        <v>0</v>
      </c>
      <c r="I18" s="215">
        <v>0</v>
      </c>
      <c r="J18" s="200">
        <f>$H18*I18*430</f>
        <v>0</v>
      </c>
      <c r="K18" s="518"/>
      <c r="L18" s="518"/>
      <c r="M18" s="518"/>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2"/>
      <c r="C19" s="503"/>
      <c r="D19" s="504"/>
      <c r="E19" s="121" t="s">
        <v>84</v>
      </c>
      <c r="F19" s="510"/>
      <c r="G19" s="510"/>
      <c r="H19" s="201">
        <f>IF($D$3="DE",31,IF($D$3="DK",33,0))</f>
        <v>0</v>
      </c>
      <c r="I19" s="216">
        <v>0</v>
      </c>
      <c r="J19" s="201">
        <f>$H19*I19*430</f>
        <v>0</v>
      </c>
      <c r="K19" s="519"/>
      <c r="L19" s="519"/>
      <c r="M19" s="519"/>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5"/>
      <c r="C20" s="506"/>
      <c r="D20" s="507"/>
      <c r="E20" s="511" t="s">
        <v>20</v>
      </c>
      <c r="F20" s="512"/>
      <c r="G20" s="512"/>
      <c r="H20" s="512"/>
      <c r="I20" s="513">
        <f>SUM(J17:J19)</f>
        <v>0</v>
      </c>
      <c r="J20" s="513"/>
      <c r="K20" s="520"/>
      <c r="L20" s="520"/>
      <c r="M20" s="521"/>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7"/>
      <c r="B21" s="117"/>
      <c r="C21" s="117"/>
      <c r="D21" s="117"/>
      <c r="E21" s="117"/>
      <c r="F21" s="117"/>
      <c r="G21" s="117"/>
      <c r="H21" s="117"/>
      <c r="I21" s="117"/>
      <c r="J21" s="117"/>
      <c r="K21" s="117"/>
      <c r="L21" s="117"/>
      <c r="M21" s="117"/>
      <c r="N21" s="117"/>
      <c r="O21" s="117"/>
      <c r="P21" s="117"/>
      <c r="Q21" s="117"/>
    </row>
    <row r="22" spans="1:335" s="45" customFormat="1" ht="37.5" customHeight="1" x14ac:dyDescent="0.25">
      <c r="A22" s="44"/>
      <c r="B22" s="548" t="s">
        <v>267</v>
      </c>
      <c r="C22" s="549"/>
      <c r="D22" s="549"/>
      <c r="E22" s="550"/>
      <c r="F22" s="664" t="s">
        <v>160</v>
      </c>
      <c r="G22" s="665"/>
      <c r="H22" s="665"/>
      <c r="I22" s="665"/>
      <c r="J22" s="665"/>
      <c r="K22" s="665"/>
      <c r="L22" s="666"/>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1"/>
      <c r="C23" s="552"/>
      <c r="D23" s="552"/>
      <c r="E23" s="553"/>
      <c r="F23" s="671"/>
      <c r="G23" s="672"/>
      <c r="H23" s="113">
        <v>1</v>
      </c>
      <c r="I23" s="113">
        <v>2</v>
      </c>
      <c r="J23" s="113">
        <v>3</v>
      </c>
      <c r="K23" s="113" t="s">
        <v>310</v>
      </c>
      <c r="L23" s="115"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1"/>
      <c r="C24" s="552"/>
      <c r="D24" s="552"/>
      <c r="E24" s="553"/>
      <c r="F24" s="104">
        <v>0.15</v>
      </c>
      <c r="G24" s="105" t="s">
        <v>10</v>
      </c>
      <c r="H24" s="198">
        <f>I13</f>
        <v>0</v>
      </c>
      <c r="I24" s="198">
        <f>K13</f>
        <v>0</v>
      </c>
      <c r="J24" s="198">
        <f>M13</f>
        <v>0</v>
      </c>
      <c r="K24" s="198">
        <f>I20</f>
        <v>0</v>
      </c>
      <c r="L24" s="199">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4"/>
      <c r="C25" s="555"/>
      <c r="D25" s="555"/>
      <c r="E25" s="556"/>
      <c r="F25" s="660" t="s">
        <v>20</v>
      </c>
      <c r="G25" s="661"/>
      <c r="H25" s="191">
        <f>H24*$F$24</f>
        <v>0</v>
      </c>
      <c r="I25" s="191">
        <f>I24*$F$24</f>
        <v>0</v>
      </c>
      <c r="J25" s="191">
        <f>J24*$F$24</f>
        <v>0</v>
      </c>
      <c r="K25" s="191">
        <f>K24*$F$24</f>
        <v>0</v>
      </c>
      <c r="L25" s="197">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8" t="s">
        <v>221</v>
      </c>
      <c r="C27" s="549"/>
      <c r="D27" s="549"/>
      <c r="E27" s="549"/>
      <c r="F27" s="664" t="s">
        <v>163</v>
      </c>
      <c r="G27" s="665"/>
      <c r="H27" s="665"/>
      <c r="I27" s="665"/>
      <c r="J27" s="665"/>
      <c r="K27" s="665"/>
      <c r="L27" s="666"/>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1"/>
      <c r="C28" s="552"/>
      <c r="D28" s="552"/>
      <c r="E28" s="552"/>
      <c r="F28" s="671"/>
      <c r="G28" s="672"/>
      <c r="H28" s="113">
        <v>1</v>
      </c>
      <c r="I28" s="113">
        <v>2</v>
      </c>
      <c r="J28" s="113">
        <v>3</v>
      </c>
      <c r="K28" s="124" t="s">
        <v>310</v>
      </c>
      <c r="L28" s="115"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1"/>
      <c r="C29" s="552"/>
      <c r="D29" s="552"/>
      <c r="E29" s="552"/>
      <c r="F29" s="4">
        <v>0.06</v>
      </c>
      <c r="G29" s="57" t="s">
        <v>10</v>
      </c>
      <c r="H29" s="188">
        <f>I13</f>
        <v>0</v>
      </c>
      <c r="I29" s="188">
        <f>K13</f>
        <v>0</v>
      </c>
      <c r="J29" s="188">
        <f>M13</f>
        <v>0</v>
      </c>
      <c r="K29" s="176"/>
      <c r="L29" s="195">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4"/>
      <c r="C30" s="555"/>
      <c r="D30" s="555"/>
      <c r="E30" s="555"/>
      <c r="F30" s="662" t="s">
        <v>93</v>
      </c>
      <c r="G30" s="663"/>
      <c r="H30" s="191">
        <f>H29*$F$29</f>
        <v>0</v>
      </c>
      <c r="I30" s="191">
        <f>I29*$F$29</f>
        <v>0</v>
      </c>
      <c r="J30" s="191">
        <f>J29*$F$29</f>
        <v>0</v>
      </c>
      <c r="K30" s="196"/>
      <c r="L30" s="197">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7" customFormat="1" ht="15" customHeight="1" thickBot="1" x14ac:dyDescent="0.3"/>
    <row r="32" spans="1:335" s="56" customFormat="1" ht="37.5" customHeight="1" x14ac:dyDescent="0.25">
      <c r="A32" s="44"/>
      <c r="B32" s="496" t="s">
        <v>268</v>
      </c>
      <c r="C32" s="497"/>
      <c r="D32" s="643"/>
      <c r="E32" s="631" t="s">
        <v>94</v>
      </c>
      <c r="F32" s="301"/>
      <c r="G32" s="301"/>
      <c r="H32" s="301"/>
      <c r="I32" s="301"/>
      <c r="J32" s="632"/>
      <c r="K32" s="667" t="s">
        <v>91</v>
      </c>
      <c r="L32" s="667"/>
      <c r="M32" s="667"/>
      <c r="N32" s="667"/>
      <c r="O32" s="667"/>
      <c r="P32" s="667"/>
      <c r="Q32" s="668"/>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9"/>
      <c r="C33" s="500"/>
      <c r="D33" s="501"/>
      <c r="E33" s="673" t="s">
        <v>115</v>
      </c>
      <c r="F33" s="674"/>
      <c r="G33" s="674" t="s">
        <v>164</v>
      </c>
      <c r="H33" s="674"/>
      <c r="I33" s="143" t="s">
        <v>95</v>
      </c>
      <c r="J33" s="144" t="s">
        <v>96</v>
      </c>
      <c r="K33" s="95">
        <v>1</v>
      </c>
      <c r="L33" s="113">
        <v>2</v>
      </c>
      <c r="M33" s="113">
        <v>3</v>
      </c>
      <c r="N33" s="119" t="s">
        <v>310</v>
      </c>
      <c r="O33" s="113" t="s">
        <v>93</v>
      </c>
      <c r="P33" s="669" t="s">
        <v>81</v>
      </c>
      <c r="Q33" s="670"/>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9"/>
      <c r="C34" s="500"/>
      <c r="D34" s="501"/>
      <c r="E34" s="575" t="s">
        <v>2</v>
      </c>
      <c r="F34" s="576"/>
      <c r="G34" s="576" t="s">
        <v>3</v>
      </c>
      <c r="H34" s="576"/>
      <c r="I34" s="129" t="s">
        <v>154</v>
      </c>
      <c r="J34" s="145" t="s">
        <v>121</v>
      </c>
      <c r="K34" s="151">
        <v>500</v>
      </c>
      <c r="L34" s="152">
        <v>150</v>
      </c>
      <c r="M34" s="152">
        <v>150</v>
      </c>
      <c r="N34" s="152">
        <v>40</v>
      </c>
      <c r="O34" s="153">
        <f>SUM(K34:N34)</f>
        <v>840</v>
      </c>
      <c r="P34" s="488"/>
      <c r="Q34" s="489"/>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9"/>
      <c r="C35" s="500"/>
      <c r="D35" s="501"/>
      <c r="E35" s="493"/>
      <c r="F35" s="492"/>
      <c r="G35" s="492"/>
      <c r="H35" s="492"/>
      <c r="I35" s="217"/>
      <c r="J35" s="218"/>
      <c r="K35" s="147"/>
      <c r="L35" s="148"/>
      <c r="M35" s="148"/>
      <c r="N35" s="148"/>
      <c r="O35" s="154">
        <f t="shared" ref="O35:O47" si="0">SUM(K35:N35)</f>
        <v>0</v>
      </c>
      <c r="P35" s="490"/>
      <c r="Q35" s="491"/>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9"/>
      <c r="C36" s="500"/>
      <c r="D36" s="501"/>
      <c r="E36" s="493"/>
      <c r="F36" s="492"/>
      <c r="G36" s="492"/>
      <c r="H36" s="492"/>
      <c r="I36" s="217"/>
      <c r="J36" s="218"/>
      <c r="K36" s="147"/>
      <c r="L36" s="148"/>
      <c r="M36" s="148"/>
      <c r="N36" s="148"/>
      <c r="O36" s="154">
        <f t="shared" si="0"/>
        <v>0</v>
      </c>
      <c r="P36" s="490"/>
      <c r="Q36" s="491"/>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9"/>
      <c r="C37" s="500"/>
      <c r="D37" s="501"/>
      <c r="E37" s="493"/>
      <c r="F37" s="492"/>
      <c r="G37" s="492"/>
      <c r="H37" s="492"/>
      <c r="I37" s="217"/>
      <c r="J37" s="218"/>
      <c r="K37" s="147"/>
      <c r="L37" s="148"/>
      <c r="M37" s="148"/>
      <c r="N37" s="148"/>
      <c r="O37" s="154">
        <f t="shared" si="0"/>
        <v>0</v>
      </c>
      <c r="P37" s="490"/>
      <c r="Q37" s="491"/>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9"/>
      <c r="C38" s="500"/>
      <c r="D38" s="501"/>
      <c r="E38" s="493"/>
      <c r="F38" s="492"/>
      <c r="G38" s="492"/>
      <c r="H38" s="492"/>
      <c r="I38" s="217"/>
      <c r="J38" s="218"/>
      <c r="K38" s="147"/>
      <c r="L38" s="148"/>
      <c r="M38" s="148"/>
      <c r="N38" s="148"/>
      <c r="O38" s="154">
        <f t="shared" si="0"/>
        <v>0</v>
      </c>
      <c r="P38" s="490"/>
      <c r="Q38" s="491"/>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9"/>
      <c r="C39" s="500"/>
      <c r="D39" s="501"/>
      <c r="E39" s="493"/>
      <c r="F39" s="492"/>
      <c r="G39" s="492"/>
      <c r="H39" s="492"/>
      <c r="I39" s="217"/>
      <c r="J39" s="218"/>
      <c r="K39" s="147"/>
      <c r="L39" s="148"/>
      <c r="M39" s="148"/>
      <c r="N39" s="148"/>
      <c r="O39" s="154">
        <f t="shared" si="0"/>
        <v>0</v>
      </c>
      <c r="P39" s="490"/>
      <c r="Q39" s="491"/>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9"/>
      <c r="C40" s="500"/>
      <c r="D40" s="501"/>
      <c r="E40" s="493"/>
      <c r="F40" s="492"/>
      <c r="G40" s="492"/>
      <c r="H40" s="492"/>
      <c r="I40" s="217"/>
      <c r="J40" s="218"/>
      <c r="K40" s="147"/>
      <c r="L40" s="148"/>
      <c r="M40" s="148"/>
      <c r="N40" s="148"/>
      <c r="O40" s="154">
        <f t="shared" si="0"/>
        <v>0</v>
      </c>
      <c r="P40" s="490"/>
      <c r="Q40" s="491"/>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9"/>
      <c r="C41" s="500"/>
      <c r="D41" s="501"/>
      <c r="E41" s="493"/>
      <c r="F41" s="492"/>
      <c r="G41" s="492"/>
      <c r="H41" s="492"/>
      <c r="I41" s="217"/>
      <c r="J41" s="218"/>
      <c r="K41" s="147"/>
      <c r="L41" s="148"/>
      <c r="M41" s="148"/>
      <c r="N41" s="148"/>
      <c r="O41" s="154">
        <f t="shared" si="0"/>
        <v>0</v>
      </c>
      <c r="P41" s="490"/>
      <c r="Q41" s="491"/>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9"/>
      <c r="C42" s="500"/>
      <c r="D42" s="501"/>
      <c r="E42" s="493"/>
      <c r="F42" s="492"/>
      <c r="G42" s="492"/>
      <c r="H42" s="492"/>
      <c r="I42" s="217"/>
      <c r="J42" s="218"/>
      <c r="K42" s="147"/>
      <c r="L42" s="148"/>
      <c r="M42" s="148"/>
      <c r="N42" s="148"/>
      <c r="O42" s="154">
        <f t="shared" si="0"/>
        <v>0</v>
      </c>
      <c r="P42" s="490"/>
      <c r="Q42" s="491"/>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9"/>
      <c r="C43" s="500"/>
      <c r="D43" s="501"/>
      <c r="E43" s="493"/>
      <c r="F43" s="492"/>
      <c r="G43" s="492"/>
      <c r="H43" s="492"/>
      <c r="I43" s="217"/>
      <c r="J43" s="218"/>
      <c r="K43" s="147"/>
      <c r="L43" s="148"/>
      <c r="M43" s="148"/>
      <c r="N43" s="148"/>
      <c r="O43" s="154">
        <f t="shared" si="0"/>
        <v>0</v>
      </c>
      <c r="P43" s="490"/>
      <c r="Q43" s="491"/>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9"/>
      <c r="C44" s="500"/>
      <c r="D44" s="501"/>
      <c r="E44" s="493"/>
      <c r="F44" s="492"/>
      <c r="G44" s="492"/>
      <c r="H44" s="492"/>
      <c r="I44" s="217"/>
      <c r="J44" s="218"/>
      <c r="K44" s="147"/>
      <c r="L44" s="148"/>
      <c r="M44" s="148"/>
      <c r="N44" s="148"/>
      <c r="O44" s="154">
        <f t="shared" si="0"/>
        <v>0</v>
      </c>
      <c r="P44" s="490"/>
      <c r="Q44" s="491"/>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9"/>
      <c r="C45" s="500"/>
      <c r="D45" s="501"/>
      <c r="E45" s="493"/>
      <c r="F45" s="492"/>
      <c r="G45" s="492"/>
      <c r="H45" s="492"/>
      <c r="I45" s="217"/>
      <c r="J45" s="218"/>
      <c r="K45" s="147"/>
      <c r="L45" s="148"/>
      <c r="M45" s="148"/>
      <c r="N45" s="148"/>
      <c r="O45" s="154">
        <f t="shared" si="0"/>
        <v>0</v>
      </c>
      <c r="P45" s="490"/>
      <c r="Q45" s="491"/>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9"/>
      <c r="C46" s="500"/>
      <c r="D46" s="501"/>
      <c r="E46" s="493"/>
      <c r="F46" s="492"/>
      <c r="G46" s="492"/>
      <c r="H46" s="492"/>
      <c r="I46" s="217"/>
      <c r="J46" s="218"/>
      <c r="K46" s="147"/>
      <c r="L46" s="148"/>
      <c r="M46" s="148"/>
      <c r="N46" s="148"/>
      <c r="O46" s="154">
        <f t="shared" si="0"/>
        <v>0</v>
      </c>
      <c r="P46" s="490"/>
      <c r="Q46" s="491"/>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9"/>
      <c r="C47" s="500"/>
      <c r="D47" s="501"/>
      <c r="E47" s="493"/>
      <c r="F47" s="492"/>
      <c r="G47" s="492"/>
      <c r="H47" s="492"/>
      <c r="I47" s="217"/>
      <c r="J47" s="218"/>
      <c r="K47" s="147"/>
      <c r="L47" s="148"/>
      <c r="M47" s="148"/>
      <c r="N47" s="148"/>
      <c r="O47" s="154">
        <f t="shared" si="0"/>
        <v>0</v>
      </c>
      <c r="P47" s="490"/>
      <c r="Q47" s="491"/>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9"/>
      <c r="C48" s="500"/>
      <c r="D48" s="501"/>
      <c r="E48" s="494"/>
      <c r="F48" s="495"/>
      <c r="G48" s="495"/>
      <c r="H48" s="495"/>
      <c r="I48" s="219"/>
      <c r="J48" s="220"/>
      <c r="K48" s="149"/>
      <c r="L48" s="150"/>
      <c r="M48" s="150"/>
      <c r="N48" s="148"/>
      <c r="O48" s="154">
        <f>SUM(K48:N48)</f>
        <v>0</v>
      </c>
      <c r="P48" s="490"/>
      <c r="Q48" s="491"/>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5"/>
      <c r="C49" s="506"/>
      <c r="D49" s="507"/>
      <c r="E49" s="636" t="s">
        <v>20</v>
      </c>
      <c r="F49" s="637"/>
      <c r="G49" s="637"/>
      <c r="H49" s="637"/>
      <c r="I49" s="637"/>
      <c r="J49" s="638"/>
      <c r="K49" s="155">
        <f>SUM(K35:K48)</f>
        <v>0</v>
      </c>
      <c r="L49" s="156">
        <f>SUM(L35:L48)</f>
        <v>0</v>
      </c>
      <c r="M49" s="156">
        <f>SUM(M35:M48)</f>
        <v>0</v>
      </c>
      <c r="N49" s="156">
        <f>SUM(N35:N48)</f>
        <v>0</v>
      </c>
      <c r="O49" s="156">
        <f>SUM(K49:N49)</f>
        <v>0</v>
      </c>
      <c r="P49" s="483"/>
      <c r="Q49" s="48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6" t="s">
        <v>272</v>
      </c>
      <c r="C50" s="497"/>
      <c r="D50" s="643"/>
      <c r="E50" s="631" t="s">
        <v>94</v>
      </c>
      <c r="F50" s="301"/>
      <c r="G50" s="301"/>
      <c r="H50" s="301"/>
      <c r="I50" s="301"/>
      <c r="J50" s="632"/>
      <c r="K50" s="480" t="s">
        <v>92</v>
      </c>
      <c r="L50" s="481"/>
      <c r="M50" s="481"/>
      <c r="N50" s="481"/>
      <c r="O50" s="481"/>
      <c r="P50" s="481"/>
      <c r="Q50" s="482"/>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9"/>
      <c r="C51" s="500"/>
      <c r="D51" s="501"/>
      <c r="E51" s="685" t="s">
        <v>97</v>
      </c>
      <c r="F51" s="508"/>
      <c r="G51" s="508" t="s">
        <v>165</v>
      </c>
      <c r="H51" s="508"/>
      <c r="I51" s="113" t="s">
        <v>95</v>
      </c>
      <c r="J51" s="115" t="s">
        <v>96</v>
      </c>
      <c r="K51" s="128" t="s">
        <v>246</v>
      </c>
      <c r="L51" s="127">
        <v>1</v>
      </c>
      <c r="M51" s="127">
        <v>2</v>
      </c>
      <c r="N51" s="127">
        <v>3</v>
      </c>
      <c r="O51" s="127" t="s">
        <v>20</v>
      </c>
      <c r="P51" s="694" t="s">
        <v>81</v>
      </c>
      <c r="Q51" s="695"/>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9"/>
      <c r="C52" s="500"/>
      <c r="D52" s="501"/>
      <c r="E52" s="575" t="s">
        <v>4</v>
      </c>
      <c r="F52" s="576"/>
      <c r="G52" s="639" t="s">
        <v>5</v>
      </c>
      <c r="H52" s="639"/>
      <c r="I52" s="129" t="s">
        <v>9</v>
      </c>
      <c r="J52" s="145" t="s">
        <v>11</v>
      </c>
      <c r="K52" s="157">
        <v>3000</v>
      </c>
      <c r="L52" s="158">
        <v>1000</v>
      </c>
      <c r="M52" s="158">
        <v>1000</v>
      </c>
      <c r="N52" s="158">
        <v>1000</v>
      </c>
      <c r="O52" s="159">
        <f>SUM(L52:N52)</f>
        <v>3000</v>
      </c>
      <c r="P52" s="577"/>
      <c r="Q52" s="696"/>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9"/>
      <c r="C53" s="500"/>
      <c r="D53" s="501"/>
      <c r="E53" s="493"/>
      <c r="F53" s="492"/>
      <c r="G53" s="492"/>
      <c r="H53" s="492"/>
      <c r="I53" s="217"/>
      <c r="J53" s="218"/>
      <c r="K53" s="160"/>
      <c r="L53" s="161"/>
      <c r="M53" s="161"/>
      <c r="N53" s="161"/>
      <c r="O53" s="162">
        <f>SUM(L53:N53)</f>
        <v>0</v>
      </c>
      <c r="P53" s="490"/>
      <c r="Q53" s="491"/>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9"/>
      <c r="C54" s="500"/>
      <c r="D54" s="501"/>
      <c r="E54" s="493"/>
      <c r="F54" s="492"/>
      <c r="G54" s="492"/>
      <c r="H54" s="492"/>
      <c r="I54" s="217"/>
      <c r="J54" s="218"/>
      <c r="K54" s="160"/>
      <c r="L54" s="161"/>
      <c r="M54" s="161"/>
      <c r="N54" s="161"/>
      <c r="O54" s="162">
        <f t="shared" ref="O54:O62" si="1">SUM(L54:N54)</f>
        <v>0</v>
      </c>
      <c r="P54" s="490"/>
      <c r="Q54" s="491"/>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9"/>
      <c r="C55" s="500"/>
      <c r="D55" s="501"/>
      <c r="E55" s="493"/>
      <c r="F55" s="492"/>
      <c r="G55" s="492"/>
      <c r="H55" s="492"/>
      <c r="I55" s="217"/>
      <c r="J55" s="218"/>
      <c r="K55" s="160"/>
      <c r="L55" s="161"/>
      <c r="M55" s="161"/>
      <c r="N55" s="161"/>
      <c r="O55" s="162">
        <f t="shared" si="1"/>
        <v>0</v>
      </c>
      <c r="P55" s="490"/>
      <c r="Q55" s="491"/>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9"/>
      <c r="C56" s="500"/>
      <c r="D56" s="501"/>
      <c r="E56" s="493"/>
      <c r="F56" s="492"/>
      <c r="G56" s="492"/>
      <c r="H56" s="492"/>
      <c r="I56" s="217"/>
      <c r="J56" s="218"/>
      <c r="K56" s="160"/>
      <c r="L56" s="161"/>
      <c r="M56" s="161"/>
      <c r="N56" s="161"/>
      <c r="O56" s="162">
        <f t="shared" si="1"/>
        <v>0</v>
      </c>
      <c r="P56" s="490"/>
      <c r="Q56" s="491"/>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9"/>
      <c r="C57" s="500"/>
      <c r="D57" s="501"/>
      <c r="E57" s="493"/>
      <c r="F57" s="492"/>
      <c r="G57" s="492"/>
      <c r="H57" s="492"/>
      <c r="I57" s="217"/>
      <c r="J57" s="218"/>
      <c r="K57" s="160"/>
      <c r="L57" s="161"/>
      <c r="M57" s="161"/>
      <c r="N57" s="161"/>
      <c r="O57" s="162">
        <f t="shared" si="1"/>
        <v>0</v>
      </c>
      <c r="P57" s="490"/>
      <c r="Q57" s="491"/>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9"/>
      <c r="C58" s="500"/>
      <c r="D58" s="501"/>
      <c r="E58" s="493"/>
      <c r="F58" s="492"/>
      <c r="G58" s="492"/>
      <c r="H58" s="492"/>
      <c r="I58" s="217"/>
      <c r="J58" s="218"/>
      <c r="K58" s="160"/>
      <c r="L58" s="161"/>
      <c r="M58" s="161"/>
      <c r="N58" s="161"/>
      <c r="O58" s="162">
        <f t="shared" si="1"/>
        <v>0</v>
      </c>
      <c r="P58" s="490"/>
      <c r="Q58" s="491"/>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9"/>
      <c r="C59" s="500"/>
      <c r="D59" s="501"/>
      <c r="E59" s="493"/>
      <c r="F59" s="492"/>
      <c r="G59" s="492"/>
      <c r="H59" s="492"/>
      <c r="I59" s="217"/>
      <c r="J59" s="218"/>
      <c r="K59" s="160"/>
      <c r="L59" s="161"/>
      <c r="M59" s="161"/>
      <c r="N59" s="161"/>
      <c r="O59" s="162">
        <f t="shared" si="1"/>
        <v>0</v>
      </c>
      <c r="P59" s="490"/>
      <c r="Q59" s="491"/>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9"/>
      <c r="C60" s="500"/>
      <c r="D60" s="501"/>
      <c r="E60" s="493"/>
      <c r="F60" s="492"/>
      <c r="G60" s="492"/>
      <c r="H60" s="492"/>
      <c r="I60" s="217"/>
      <c r="J60" s="218"/>
      <c r="K60" s="160"/>
      <c r="L60" s="161"/>
      <c r="M60" s="161"/>
      <c r="N60" s="161"/>
      <c r="O60" s="162">
        <f t="shared" si="1"/>
        <v>0</v>
      </c>
      <c r="P60" s="490"/>
      <c r="Q60" s="491"/>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9"/>
      <c r="C61" s="500"/>
      <c r="D61" s="501"/>
      <c r="E61" s="493"/>
      <c r="F61" s="492"/>
      <c r="G61" s="492"/>
      <c r="H61" s="492"/>
      <c r="I61" s="217"/>
      <c r="J61" s="218"/>
      <c r="K61" s="160"/>
      <c r="L61" s="161"/>
      <c r="M61" s="161"/>
      <c r="N61" s="161"/>
      <c r="O61" s="162">
        <f t="shared" si="1"/>
        <v>0</v>
      </c>
      <c r="P61" s="490"/>
      <c r="Q61" s="491"/>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9"/>
      <c r="C62" s="500"/>
      <c r="D62" s="501"/>
      <c r="E62" s="613"/>
      <c r="F62" s="611"/>
      <c r="G62" s="611"/>
      <c r="H62" s="611"/>
      <c r="I62" s="221"/>
      <c r="J62" s="222"/>
      <c r="K62" s="163"/>
      <c r="L62" s="164"/>
      <c r="M62" s="164"/>
      <c r="N62" s="164"/>
      <c r="O62" s="165">
        <f t="shared" si="1"/>
        <v>0</v>
      </c>
      <c r="P62" s="692"/>
      <c r="Q62" s="693"/>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5"/>
      <c r="C63" s="506"/>
      <c r="D63" s="507"/>
      <c r="E63" s="511" t="s">
        <v>20</v>
      </c>
      <c r="F63" s="512"/>
      <c r="G63" s="512"/>
      <c r="H63" s="512"/>
      <c r="I63" s="512"/>
      <c r="J63" s="644"/>
      <c r="K63" s="166">
        <f>SUM(K53:K62)</f>
        <v>0</v>
      </c>
      <c r="L63" s="167">
        <f>SUM(L53:L62)</f>
        <v>0</v>
      </c>
      <c r="M63" s="167">
        <f>SUM(M53:M62)</f>
        <v>0</v>
      </c>
      <c r="N63" s="167">
        <f>SUM(N53:N62)</f>
        <v>0</v>
      </c>
      <c r="O63" s="167">
        <f>SUM(L63:N63)</f>
        <v>0</v>
      </c>
      <c r="P63" s="483"/>
      <c r="Q63" s="48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7"/>
      <c r="Q64" s="117"/>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6" t="s">
        <v>269</v>
      </c>
      <c r="C65" s="497"/>
      <c r="D65" s="643"/>
      <c r="E65" s="651" t="s">
        <v>149</v>
      </c>
      <c r="F65" s="652"/>
      <c r="G65" s="652"/>
      <c r="H65" s="653"/>
      <c r="I65" s="480" t="s">
        <v>166</v>
      </c>
      <c r="J65" s="481"/>
      <c r="K65" s="481"/>
      <c r="L65" s="481"/>
      <c r="M65" s="482"/>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9"/>
      <c r="C66" s="500"/>
      <c r="D66" s="501"/>
      <c r="E66" s="654"/>
      <c r="F66" s="655"/>
      <c r="G66" s="655"/>
      <c r="H66" s="656"/>
      <c r="I66" s="122" t="s">
        <v>6</v>
      </c>
      <c r="J66" s="75" t="s">
        <v>7</v>
      </c>
      <c r="K66" s="116" t="s">
        <v>8</v>
      </c>
      <c r="L66" s="123" t="s">
        <v>312</v>
      </c>
      <c r="M66" s="115"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9"/>
      <c r="C67" s="500"/>
      <c r="D67" s="501"/>
      <c r="E67" s="657"/>
      <c r="F67" s="658"/>
      <c r="G67" s="658"/>
      <c r="H67" s="659"/>
      <c r="I67" s="168"/>
      <c r="J67" s="169"/>
      <c r="K67" s="170"/>
      <c r="L67" s="171"/>
      <c r="M67" s="172">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9"/>
      <c r="C68" s="500"/>
      <c r="D68" s="501"/>
      <c r="E68" s="657"/>
      <c r="F68" s="658"/>
      <c r="G68" s="658"/>
      <c r="H68" s="659"/>
      <c r="I68" s="168"/>
      <c r="J68" s="169"/>
      <c r="K68" s="170"/>
      <c r="L68" s="171"/>
      <c r="M68" s="172">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9"/>
      <c r="C69" s="500"/>
      <c r="D69" s="501"/>
      <c r="E69" s="686"/>
      <c r="F69" s="687"/>
      <c r="G69" s="687"/>
      <c r="H69" s="688"/>
      <c r="I69" s="173"/>
      <c r="J69" s="174"/>
      <c r="K69" s="175"/>
      <c r="L69" s="176"/>
      <c r="M69" s="177">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5"/>
      <c r="C70" s="506"/>
      <c r="D70" s="507"/>
      <c r="E70" s="689" t="s">
        <v>72</v>
      </c>
      <c r="F70" s="690"/>
      <c r="G70" s="690"/>
      <c r="H70" s="691"/>
      <c r="I70" s="178">
        <f>SUM(I67:I69)</f>
        <v>0</v>
      </c>
      <c r="J70" s="179">
        <f>SUM(J67:J69)</f>
        <v>0</v>
      </c>
      <c r="K70" s="180">
        <f>SUM(K67:K69)</f>
        <v>0</v>
      </c>
      <c r="L70" s="181"/>
      <c r="M70" s="182">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7"/>
      <c r="C71" s="117"/>
      <c r="D71" s="117"/>
      <c r="E71" s="117"/>
      <c r="F71" s="117"/>
      <c r="G71" s="117"/>
      <c r="H71" s="117"/>
      <c r="I71" s="117"/>
      <c r="J71" s="117"/>
      <c r="K71" s="117"/>
      <c r="L71" s="117"/>
      <c r="M71" s="117"/>
      <c r="N71" s="117"/>
      <c r="O71" s="117"/>
      <c r="P71" s="117"/>
      <c r="Q71" s="117"/>
    </row>
    <row r="72" spans="1:335" s="45" customFormat="1" ht="33" customHeight="1" x14ac:dyDescent="0.25">
      <c r="A72" s="9"/>
      <c r="B72" s="645" t="s">
        <v>222</v>
      </c>
      <c r="C72" s="646"/>
      <c r="D72" s="646"/>
      <c r="E72" s="647"/>
      <c r="F72" s="485" t="s">
        <v>166</v>
      </c>
      <c r="G72" s="486"/>
      <c r="H72" s="486"/>
      <c r="I72" s="486"/>
      <c r="J72" s="487"/>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8"/>
      <c r="C73" s="649"/>
      <c r="D73" s="649"/>
      <c r="E73" s="650"/>
      <c r="F73" s="95" t="str">
        <f>J9</f>
        <v>Periode 1</v>
      </c>
      <c r="G73" s="113" t="str">
        <f>L9</f>
        <v>Periode 2</v>
      </c>
      <c r="H73" s="113" t="str">
        <f>N9</f>
        <v>Periode 3</v>
      </c>
      <c r="I73" s="116" t="s">
        <v>312</v>
      </c>
      <c r="J73" s="115"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40" t="s">
        <v>98</v>
      </c>
      <c r="C74" s="641"/>
      <c r="D74" s="641"/>
      <c r="E74" s="642"/>
      <c r="F74" s="183">
        <f>I13</f>
        <v>0</v>
      </c>
      <c r="G74" s="184">
        <f>K13</f>
        <v>0</v>
      </c>
      <c r="H74" s="184">
        <f>M13</f>
        <v>0</v>
      </c>
      <c r="I74" s="184">
        <f>I20</f>
        <v>0</v>
      </c>
      <c r="J74" s="185">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40" t="s">
        <v>167</v>
      </c>
      <c r="C75" s="641"/>
      <c r="D75" s="641"/>
      <c r="E75" s="642"/>
      <c r="F75" s="183">
        <f>H25</f>
        <v>0</v>
      </c>
      <c r="G75" s="184">
        <f>I25</f>
        <v>0</v>
      </c>
      <c r="H75" s="184">
        <f>J25</f>
        <v>0</v>
      </c>
      <c r="I75" s="184">
        <f>K25</f>
        <v>0</v>
      </c>
      <c r="J75" s="185">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40" t="s">
        <v>168</v>
      </c>
      <c r="C76" s="641"/>
      <c r="D76" s="641"/>
      <c r="E76" s="642"/>
      <c r="F76" s="183">
        <f>H30</f>
        <v>0</v>
      </c>
      <c r="G76" s="184">
        <f>I30</f>
        <v>0</v>
      </c>
      <c r="H76" s="184">
        <f>J30</f>
        <v>0</v>
      </c>
      <c r="I76" s="186"/>
      <c r="J76" s="185">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40" t="s">
        <v>99</v>
      </c>
      <c r="C77" s="641"/>
      <c r="D77" s="641"/>
      <c r="E77" s="642"/>
      <c r="F77" s="183">
        <f>K49</f>
        <v>0</v>
      </c>
      <c r="G77" s="184">
        <f>L49</f>
        <v>0</v>
      </c>
      <c r="H77" s="184">
        <f>M49</f>
        <v>0</v>
      </c>
      <c r="I77" s="184">
        <f>N49</f>
        <v>0</v>
      </c>
      <c r="J77" s="185">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6" t="s">
        <v>100</v>
      </c>
      <c r="C78" s="677"/>
      <c r="D78" s="677"/>
      <c r="E78" s="678"/>
      <c r="F78" s="187">
        <f>L63</f>
        <v>0</v>
      </c>
      <c r="G78" s="188">
        <f>M63</f>
        <v>0</v>
      </c>
      <c r="H78" s="188">
        <f>N63</f>
        <v>0</v>
      </c>
      <c r="I78" s="186"/>
      <c r="J78" s="189">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9" t="s">
        <v>247</v>
      </c>
      <c r="C79" s="680"/>
      <c r="D79" s="680"/>
      <c r="E79" s="681"/>
      <c r="F79" s="190">
        <f>SUM(F74:F78)</f>
        <v>0</v>
      </c>
      <c r="G79" s="191">
        <f>SUM(G74:G78)</f>
        <v>0</v>
      </c>
      <c r="H79" s="191">
        <f>SUM(H74:H78)</f>
        <v>0</v>
      </c>
      <c r="I79" s="191">
        <f>SUM(I74:I78)</f>
        <v>0</v>
      </c>
      <c r="J79" s="192">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9" t="s">
        <v>101</v>
      </c>
      <c r="C80" s="680"/>
      <c r="D80" s="680"/>
      <c r="E80" s="681"/>
      <c r="F80" s="193">
        <f>I70</f>
        <v>0</v>
      </c>
      <c r="G80" s="194">
        <f>J70</f>
        <v>0</v>
      </c>
      <c r="H80" s="194">
        <f>K70</f>
        <v>0</v>
      </c>
      <c r="I80" s="181"/>
      <c r="J80" s="192">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2" t="s">
        <v>20</v>
      </c>
      <c r="C81" s="683"/>
      <c r="D81" s="683"/>
      <c r="E81" s="684"/>
      <c r="F81" s="190">
        <f>F79-F80</f>
        <v>0</v>
      </c>
      <c r="G81" s="191">
        <f>G79-G80</f>
        <v>0</v>
      </c>
      <c r="H81" s="191">
        <f>H79-H80</f>
        <v>0</v>
      </c>
      <c r="I81" s="191">
        <f>I79</f>
        <v>0</v>
      </c>
      <c r="J81" s="192">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5" t="s">
        <v>355</v>
      </c>
      <c r="C83" s="586"/>
      <c r="D83" s="587"/>
      <c r="E83" s="598" t="s">
        <v>144</v>
      </c>
      <c r="F83" s="599"/>
      <c r="G83" s="539" t="s">
        <v>153</v>
      </c>
      <c r="H83" s="539"/>
      <c r="I83" s="539"/>
      <c r="J83" s="539"/>
      <c r="K83" s="539"/>
      <c r="L83" s="539"/>
      <c r="M83" s="599" t="s">
        <v>143</v>
      </c>
      <c r="N83" s="599"/>
      <c r="O83" s="539" t="s">
        <v>145</v>
      </c>
      <c r="P83" s="539"/>
      <c r="Q83" s="102"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8"/>
      <c r="C84" s="589"/>
      <c r="D84" s="590"/>
      <c r="E84" s="621">
        <f>J81</f>
        <v>0</v>
      </c>
      <c r="F84" s="614"/>
      <c r="G84" s="541" t="s">
        <v>148</v>
      </c>
      <c r="H84" s="541"/>
      <c r="I84" s="608">
        <f>J81*K84</f>
        <v>0</v>
      </c>
      <c r="J84" s="608"/>
      <c r="K84" s="606">
        <v>0.65</v>
      </c>
      <c r="L84" s="606"/>
      <c r="M84" s="101">
        <f>E84*(100%-K84)</f>
        <v>0</v>
      </c>
      <c r="N84" s="212" t="str">
        <f>IF(I85=0,"-",M84/E84)</f>
        <v>-</v>
      </c>
      <c r="O84" s="614">
        <f>M85+I85</f>
        <v>0</v>
      </c>
      <c r="P84" s="614"/>
      <c r="Q84" s="602">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1"/>
      <c r="C85" s="592"/>
      <c r="D85" s="593"/>
      <c r="E85" s="622"/>
      <c r="F85" s="615"/>
      <c r="G85" s="605" t="s">
        <v>142</v>
      </c>
      <c r="H85" s="605"/>
      <c r="I85" s="675">
        <v>0</v>
      </c>
      <c r="J85" s="675"/>
      <c r="K85" s="607" t="str">
        <f>IF(E84=0,"-",I85/E84)</f>
        <v>-</v>
      </c>
      <c r="L85" s="607"/>
      <c r="M85" s="103">
        <f>P93</f>
        <v>0</v>
      </c>
      <c r="N85" s="146" t="str">
        <f>IF(I85=0,"-",M85/E84)</f>
        <v>-</v>
      </c>
      <c r="O85" s="615"/>
      <c r="P85" s="615"/>
      <c r="Q85" s="603"/>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1"/>
      <c r="C86" s="592"/>
      <c r="D86" s="594"/>
      <c r="E86" s="616"/>
      <c r="F86" s="617"/>
      <c r="G86" s="617"/>
      <c r="H86" s="617"/>
      <c r="I86" s="617"/>
      <c r="J86" s="617"/>
      <c r="K86" s="617"/>
      <c r="L86" s="617"/>
      <c r="M86" s="617"/>
      <c r="N86" s="617"/>
      <c r="O86" s="617"/>
      <c r="P86" s="617"/>
      <c r="Q86" s="618"/>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1"/>
      <c r="C87" s="592"/>
      <c r="D87" s="593"/>
      <c r="E87" s="612" t="s">
        <v>169</v>
      </c>
      <c r="F87" s="604"/>
      <c r="G87" s="604"/>
      <c r="H87" s="604"/>
      <c r="I87" s="604" t="s">
        <v>147</v>
      </c>
      <c r="J87" s="604"/>
      <c r="K87" s="604"/>
      <c r="L87" s="604"/>
      <c r="M87" s="604"/>
      <c r="N87" s="604"/>
      <c r="O87" s="604"/>
      <c r="P87" s="619" t="s">
        <v>93</v>
      </c>
      <c r="Q87" s="620"/>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1"/>
      <c r="C88" s="592"/>
      <c r="D88" s="593"/>
      <c r="E88" s="493"/>
      <c r="F88" s="492"/>
      <c r="G88" s="492"/>
      <c r="H88" s="492"/>
      <c r="I88" s="492"/>
      <c r="J88" s="492"/>
      <c r="K88" s="492"/>
      <c r="L88" s="492"/>
      <c r="M88" s="492"/>
      <c r="N88" s="492"/>
      <c r="O88" s="492"/>
      <c r="P88" s="600"/>
      <c r="Q88" s="601"/>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1"/>
      <c r="C89" s="592"/>
      <c r="D89" s="593"/>
      <c r="E89" s="493"/>
      <c r="F89" s="492"/>
      <c r="G89" s="492"/>
      <c r="H89" s="492"/>
      <c r="I89" s="492"/>
      <c r="J89" s="492"/>
      <c r="K89" s="492"/>
      <c r="L89" s="492"/>
      <c r="M89" s="492"/>
      <c r="N89" s="492"/>
      <c r="O89" s="492"/>
      <c r="P89" s="600"/>
      <c r="Q89" s="601"/>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1"/>
      <c r="C90" s="592"/>
      <c r="D90" s="593"/>
      <c r="E90" s="493"/>
      <c r="F90" s="492"/>
      <c r="G90" s="492"/>
      <c r="H90" s="492"/>
      <c r="I90" s="492"/>
      <c r="J90" s="492"/>
      <c r="K90" s="492"/>
      <c r="L90" s="492"/>
      <c r="M90" s="492"/>
      <c r="N90" s="492"/>
      <c r="O90" s="492"/>
      <c r="P90" s="600"/>
      <c r="Q90" s="601"/>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1"/>
      <c r="C91" s="592"/>
      <c r="D91" s="593"/>
      <c r="E91" s="493"/>
      <c r="F91" s="492"/>
      <c r="G91" s="492"/>
      <c r="H91" s="492"/>
      <c r="I91" s="492"/>
      <c r="J91" s="492"/>
      <c r="K91" s="492"/>
      <c r="L91" s="492"/>
      <c r="M91" s="492"/>
      <c r="N91" s="492"/>
      <c r="O91" s="492"/>
      <c r="P91" s="600"/>
      <c r="Q91" s="601"/>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1"/>
      <c r="C92" s="592"/>
      <c r="D92" s="593"/>
      <c r="E92" s="613"/>
      <c r="F92" s="611"/>
      <c r="G92" s="611"/>
      <c r="H92" s="611"/>
      <c r="I92" s="611"/>
      <c r="J92" s="611"/>
      <c r="K92" s="611"/>
      <c r="L92" s="611"/>
      <c r="M92" s="611"/>
      <c r="N92" s="611"/>
      <c r="O92" s="611"/>
      <c r="P92" s="609"/>
      <c r="Q92" s="610"/>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5"/>
      <c r="C93" s="596"/>
      <c r="D93" s="597"/>
      <c r="E93" s="583" t="s">
        <v>20</v>
      </c>
      <c r="F93" s="584"/>
      <c r="G93" s="584"/>
      <c r="H93" s="584"/>
      <c r="I93" s="584"/>
      <c r="J93" s="584"/>
      <c r="K93" s="584"/>
      <c r="L93" s="584"/>
      <c r="M93" s="584"/>
      <c r="N93" s="584"/>
      <c r="O93" s="584"/>
      <c r="P93" s="581">
        <f>SUM(P88:Q92)</f>
        <v>0</v>
      </c>
      <c r="Q93" s="582"/>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6" t="s">
        <v>322</v>
      </c>
      <c r="C95" s="570"/>
      <c r="D95" s="571"/>
      <c r="E95" s="538" t="s">
        <v>95</v>
      </c>
      <c r="F95" s="539"/>
      <c r="G95" s="112" t="s">
        <v>12</v>
      </c>
      <c r="H95" s="112" t="s">
        <v>21</v>
      </c>
      <c r="I95" s="112" t="s">
        <v>13</v>
      </c>
      <c r="J95" s="112" t="s">
        <v>14</v>
      </c>
      <c r="K95" s="112" t="s">
        <v>15</v>
      </c>
      <c r="L95" s="112" t="s">
        <v>16</v>
      </c>
      <c r="M95" s="112" t="s">
        <v>17</v>
      </c>
      <c r="N95" s="112" t="s">
        <v>18</v>
      </c>
      <c r="O95" s="112" t="s">
        <v>19</v>
      </c>
      <c r="P95" s="109" t="s">
        <v>22</v>
      </c>
      <c r="Q95" s="546"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2"/>
      <c r="C96" s="573"/>
      <c r="D96" s="574"/>
      <c r="E96" s="540" t="s">
        <v>170</v>
      </c>
      <c r="F96" s="541"/>
      <c r="G96" s="83" t="s">
        <v>74</v>
      </c>
      <c r="H96" s="110" t="s">
        <v>102</v>
      </c>
      <c r="I96" s="110" t="s">
        <v>102</v>
      </c>
      <c r="J96" s="110" t="s">
        <v>102</v>
      </c>
      <c r="K96" s="110" t="s">
        <v>102</v>
      </c>
      <c r="L96" s="110" t="s">
        <v>102</v>
      </c>
      <c r="M96" s="110" t="s">
        <v>102</v>
      </c>
      <c r="N96" s="110" t="s">
        <v>102</v>
      </c>
      <c r="O96" s="110" t="s">
        <v>102</v>
      </c>
      <c r="P96" s="111" t="s">
        <v>102</v>
      </c>
      <c r="Q96" s="547"/>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5"/>
      <c r="C97" s="576"/>
      <c r="D97" s="577"/>
      <c r="E97" s="540" t="s">
        <v>171</v>
      </c>
      <c r="F97" s="541"/>
      <c r="G97" s="208"/>
      <c r="H97" s="209"/>
      <c r="I97" s="209"/>
      <c r="J97" s="209"/>
      <c r="K97" s="209"/>
      <c r="L97" s="209"/>
      <c r="M97" s="209"/>
      <c r="N97" s="209"/>
      <c r="O97" s="209"/>
      <c r="P97" s="210"/>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5"/>
      <c r="C98" s="576"/>
      <c r="D98" s="577"/>
      <c r="E98" s="540" t="s">
        <v>281</v>
      </c>
      <c r="F98" s="541"/>
      <c r="G98" s="534">
        <f>$J$81*G97</f>
        <v>0</v>
      </c>
      <c r="H98" s="534">
        <f t="shared" ref="H98:P98" si="3">IF(H96="Nein | Nej",0,$J$81*H97)</f>
        <v>0</v>
      </c>
      <c r="I98" s="534">
        <f t="shared" si="3"/>
        <v>0</v>
      </c>
      <c r="J98" s="534">
        <f t="shared" si="3"/>
        <v>0</v>
      </c>
      <c r="K98" s="534">
        <f t="shared" si="3"/>
        <v>0</v>
      </c>
      <c r="L98" s="534">
        <f t="shared" si="3"/>
        <v>0</v>
      </c>
      <c r="M98" s="534">
        <f t="shared" si="3"/>
        <v>0</v>
      </c>
      <c r="N98" s="534">
        <f t="shared" si="3"/>
        <v>0</v>
      </c>
      <c r="O98" s="534">
        <f t="shared" si="3"/>
        <v>0</v>
      </c>
      <c r="P98" s="536">
        <f t="shared" si="3"/>
        <v>0</v>
      </c>
      <c r="Q98" s="544">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8"/>
      <c r="C99" s="579"/>
      <c r="D99" s="580"/>
      <c r="E99" s="542"/>
      <c r="F99" s="543"/>
      <c r="G99" s="535"/>
      <c r="H99" s="535"/>
      <c r="I99" s="535"/>
      <c r="J99" s="535"/>
      <c r="K99" s="535"/>
      <c r="L99" s="535"/>
      <c r="M99" s="535"/>
      <c r="N99" s="535"/>
      <c r="O99" s="535"/>
      <c r="P99" s="537"/>
      <c r="Q99" s="545"/>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Mdf48wMnATG93SfFHBF8IUVHdapWK4482ra0iQ0Jd8GqxEfvyofEPX7Xyv0CmCmtS2jgcWgFqh2HZJqIowAoGQ==" saltValue="/KNZ3HEzhBauupCgcG4pVQ=="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164" priority="9" operator="equal">
      <formula>1</formula>
    </cfRule>
    <cfRule type="cellIs" dxfId="163" priority="32" operator="lessThan">
      <formula>1</formula>
    </cfRule>
    <cfRule type="cellIs" dxfId="162" priority="33" operator="greaterThan">
      <formula>100%</formula>
    </cfRule>
  </conditionalFormatting>
  <conditionalFormatting sqref="Q84">
    <cfRule type="cellIs" dxfId="161" priority="31" operator="notEqual">
      <formula>0</formula>
    </cfRule>
  </conditionalFormatting>
  <conditionalFormatting sqref="H97 P98">
    <cfRule type="expression" dxfId="160" priority="28">
      <formula>$P$96="Nein | Nej"</formula>
    </cfRule>
  </conditionalFormatting>
  <conditionalFormatting sqref="G97">
    <cfRule type="expression" dxfId="159" priority="30">
      <formula>$G$96="Nein | Nej"</formula>
    </cfRule>
  </conditionalFormatting>
  <conditionalFormatting sqref="I97">
    <cfRule type="expression" dxfId="158" priority="26">
      <formula>$I$96="Nein | Nej"</formula>
    </cfRule>
  </conditionalFormatting>
  <conditionalFormatting sqref="J97">
    <cfRule type="expression" dxfId="157" priority="24">
      <formula>$J$96="Nein | Nej"</formula>
    </cfRule>
  </conditionalFormatting>
  <conditionalFormatting sqref="J97">
    <cfRule type="expression" dxfId="156" priority="23">
      <formula>$J$96="Ja"</formula>
    </cfRule>
  </conditionalFormatting>
  <conditionalFormatting sqref="I97">
    <cfRule type="expression" dxfId="155" priority="25">
      <formula>$I$96="Ja"</formula>
    </cfRule>
  </conditionalFormatting>
  <conditionalFormatting sqref="H97">
    <cfRule type="expression" dxfId="154" priority="27">
      <formula>$H$96="Ja"</formula>
    </cfRule>
  </conditionalFormatting>
  <conditionalFormatting sqref="G97">
    <cfRule type="expression" dxfId="153" priority="29">
      <formula>$G$96="Ja"</formula>
    </cfRule>
  </conditionalFormatting>
  <conditionalFormatting sqref="K97">
    <cfRule type="expression" dxfId="152" priority="22">
      <formula>$K$96="Nein | Nej"</formula>
    </cfRule>
  </conditionalFormatting>
  <conditionalFormatting sqref="K97">
    <cfRule type="expression" dxfId="151" priority="21">
      <formula>$K$96="Ja"</formula>
    </cfRule>
  </conditionalFormatting>
  <conditionalFormatting sqref="L97">
    <cfRule type="expression" dxfId="150" priority="20">
      <formula>$L$96="Nein | Nej"</formula>
    </cfRule>
  </conditionalFormatting>
  <conditionalFormatting sqref="L97">
    <cfRule type="expression" dxfId="149" priority="19">
      <formula>$L$96="Ja"</formula>
    </cfRule>
  </conditionalFormatting>
  <conditionalFormatting sqref="M97">
    <cfRule type="expression" dxfId="148" priority="18">
      <formula>$M$96="Nein | Nej"</formula>
    </cfRule>
  </conditionalFormatting>
  <conditionalFormatting sqref="M97">
    <cfRule type="expression" dxfId="147" priority="17">
      <formula>$M$96="Ja"</formula>
    </cfRule>
  </conditionalFormatting>
  <conditionalFormatting sqref="N97">
    <cfRule type="expression" dxfId="146" priority="16">
      <formula>$N$96="Nein | Nej"</formula>
    </cfRule>
  </conditionalFormatting>
  <conditionalFormatting sqref="N97">
    <cfRule type="expression" dxfId="145" priority="15">
      <formula>$N$96="Ja"</formula>
    </cfRule>
  </conditionalFormatting>
  <conditionalFormatting sqref="O97">
    <cfRule type="expression" dxfId="144" priority="14">
      <formula>$O$96="Nein | Nej"</formula>
    </cfRule>
  </conditionalFormatting>
  <conditionalFormatting sqref="O97">
    <cfRule type="expression" dxfId="143" priority="13">
      <formula>$O$96="Ja"</formula>
    </cfRule>
  </conditionalFormatting>
  <conditionalFormatting sqref="P97">
    <cfRule type="expression" dxfId="142" priority="12">
      <formula>$P$96="Nein | Nej"</formula>
    </cfRule>
  </conditionalFormatting>
  <conditionalFormatting sqref="P97">
    <cfRule type="expression" dxfId="141" priority="11">
      <formula>$P$96="Ja"</formula>
    </cfRule>
  </conditionalFormatting>
  <conditionalFormatting sqref="Q84:Q85">
    <cfRule type="cellIs" dxfId="140" priority="10" operator="equal">
      <formula>0</formula>
    </cfRule>
  </conditionalFormatting>
  <conditionalFormatting sqref="H98">
    <cfRule type="expression" dxfId="139" priority="8">
      <formula>$H$96="Nein | Nej"</formula>
    </cfRule>
  </conditionalFormatting>
  <conditionalFormatting sqref="I98">
    <cfRule type="expression" dxfId="138" priority="7">
      <formula>$I$96="Nein | Nej"</formula>
    </cfRule>
  </conditionalFormatting>
  <conditionalFormatting sqref="J98:J99">
    <cfRule type="expression" dxfId="137" priority="6">
      <formula>$J$96="Nein | Nej"</formula>
    </cfRule>
  </conditionalFormatting>
  <conditionalFormatting sqref="K98:K99">
    <cfRule type="expression" dxfId="136" priority="5">
      <formula>$K$96="Nein | Nej"</formula>
    </cfRule>
  </conditionalFormatting>
  <conditionalFormatting sqref="L98:L99">
    <cfRule type="expression" dxfId="135" priority="4">
      <formula>$L$96="Nein | Nej"</formula>
    </cfRule>
  </conditionalFormatting>
  <conditionalFormatting sqref="M98:M99">
    <cfRule type="expression" dxfId="134" priority="3">
      <formula>$M$96="Nein | Nej"</formula>
    </cfRule>
  </conditionalFormatting>
  <conditionalFormatting sqref="N98:N99">
    <cfRule type="expression" dxfId="133" priority="2">
      <formula>$N$96="Nein | Nej"</formula>
    </cfRule>
  </conditionalFormatting>
  <conditionalFormatting sqref="O98:O99">
    <cfRule type="expression" dxfId="132" priority="1">
      <formula>$O$96="Nein | Nej"</formula>
    </cfRule>
  </conditionalFormatting>
  <dataValidations disablePrompts="1"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type="custom" allowBlank="1" showInputMessage="1" showErrorMessage="1" sqref="G96">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sqref="K34:O48 I67:K69 P88:Q92 K52:N62">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13. Partnerbudget Projektpartner 10</oddHeader>
    <oddFooter>&amp;L&amp;"-,Fett"&amp;KFF0000Budgetmodel 2 - Version 2.0.6&amp;R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K1" sqref="K1:K6"/>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7" t="s">
        <v>224</v>
      </c>
      <c r="C1" s="558"/>
      <c r="D1" s="558"/>
      <c r="E1" s="558"/>
      <c r="F1" s="558"/>
      <c r="G1" s="558"/>
      <c r="H1" s="558"/>
      <c r="I1" s="559"/>
      <c r="J1" s="42"/>
      <c r="K1" s="531" t="s">
        <v>152</v>
      </c>
      <c r="L1" s="522" t="s">
        <v>158</v>
      </c>
      <c r="M1" s="523"/>
      <c r="N1" s="523"/>
      <c r="O1" s="523"/>
      <c r="P1" s="523"/>
      <c r="Q1" s="5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8" t="s">
        <v>85</v>
      </c>
      <c r="C2" s="569"/>
      <c r="D2" s="625" t="str">
        <f>IF('Angaben-Oplysninger'!E4="","",'Angaben-Oplysninger'!E4)</f>
        <v/>
      </c>
      <c r="E2" s="625"/>
      <c r="F2" s="569" t="s">
        <v>86</v>
      </c>
      <c r="G2" s="569"/>
      <c r="H2" s="626" t="str">
        <f>K85</f>
        <v>-</v>
      </c>
      <c r="I2" s="627"/>
      <c r="J2" s="44"/>
      <c r="K2" s="532"/>
      <c r="L2" s="525"/>
      <c r="M2" s="526"/>
      <c r="N2" s="526"/>
      <c r="O2" s="526"/>
      <c r="P2" s="526"/>
      <c r="Q2" s="527"/>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8" t="s">
        <v>87</v>
      </c>
      <c r="C3" s="569"/>
      <c r="D3" s="625" t="str">
        <f>IF('Angaben-Oplysninger'!F23="","",'Angaben-Oplysninger'!F23)</f>
        <v/>
      </c>
      <c r="E3" s="625"/>
      <c r="F3" s="569" t="s">
        <v>88</v>
      </c>
      <c r="G3" s="569"/>
      <c r="H3" s="629">
        <f>J81</f>
        <v>0</v>
      </c>
      <c r="I3" s="630"/>
      <c r="J3" s="44"/>
      <c r="K3" s="532"/>
      <c r="L3" s="525"/>
      <c r="M3" s="526"/>
      <c r="N3" s="526"/>
      <c r="O3" s="526"/>
      <c r="P3" s="526"/>
      <c r="Q3" s="527"/>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8" t="s">
        <v>113</v>
      </c>
      <c r="C4" s="569"/>
      <c r="D4" s="625" t="str">
        <f>IF('Angaben-Oplysninger'!D23="","",'Angaben-Oplysninger'!D23)</f>
        <v/>
      </c>
      <c r="E4" s="625"/>
      <c r="F4" s="569" t="s">
        <v>89</v>
      </c>
      <c r="G4" s="569"/>
      <c r="H4" s="629">
        <f>I85</f>
        <v>0</v>
      </c>
      <c r="I4" s="630"/>
      <c r="J4" s="44"/>
      <c r="K4" s="532"/>
      <c r="L4" s="525"/>
      <c r="M4" s="526"/>
      <c r="N4" s="526"/>
      <c r="O4" s="526"/>
      <c r="P4" s="526"/>
      <c r="Q4" s="527"/>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3" t="s">
        <v>114</v>
      </c>
      <c r="C5" s="624"/>
      <c r="D5" s="628" t="str">
        <f>'Angaben-Oplysninger'!C23</f>
        <v>Projektpartner 11</v>
      </c>
      <c r="E5" s="628"/>
      <c r="F5" s="624" t="s">
        <v>90</v>
      </c>
      <c r="G5" s="624"/>
      <c r="H5" s="566" t="str">
        <f>IF(H2="-","-",H3*(100%-H2))</f>
        <v>-</v>
      </c>
      <c r="I5" s="567"/>
      <c r="J5" s="44"/>
      <c r="K5" s="532"/>
      <c r="L5" s="525"/>
      <c r="M5" s="526"/>
      <c r="N5" s="526"/>
      <c r="O5" s="526"/>
      <c r="P5" s="526"/>
      <c r="Q5" s="527"/>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3"/>
      <c r="L6" s="528"/>
      <c r="M6" s="529"/>
      <c r="N6" s="529"/>
      <c r="O6" s="529"/>
      <c r="P6" s="529"/>
      <c r="Q6" s="530"/>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60" t="s">
        <v>358</v>
      </c>
      <c r="C8" s="561"/>
      <c r="D8" s="561"/>
      <c r="E8" s="631" t="s">
        <v>159</v>
      </c>
      <c r="F8" s="301"/>
      <c r="G8" s="301"/>
      <c r="H8" s="301"/>
      <c r="I8" s="301"/>
      <c r="J8" s="301"/>
      <c r="K8" s="301"/>
      <c r="L8" s="301"/>
      <c r="M8" s="301"/>
      <c r="N8" s="301"/>
      <c r="O8" s="301"/>
      <c r="P8" s="301"/>
      <c r="Q8" s="632"/>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2"/>
      <c r="C9" s="563"/>
      <c r="D9" s="563"/>
      <c r="E9" s="114" t="s">
        <v>108</v>
      </c>
      <c r="F9" s="508" t="s">
        <v>335</v>
      </c>
      <c r="G9" s="508"/>
      <c r="H9" s="113" t="s">
        <v>243</v>
      </c>
      <c r="I9" s="113" t="s">
        <v>80</v>
      </c>
      <c r="J9" s="113" t="s">
        <v>6</v>
      </c>
      <c r="K9" s="113" t="s">
        <v>80</v>
      </c>
      <c r="L9" s="113" t="s">
        <v>7</v>
      </c>
      <c r="M9" s="113" t="s">
        <v>80</v>
      </c>
      <c r="N9" s="113" t="s">
        <v>8</v>
      </c>
      <c r="O9" s="113" t="s">
        <v>20</v>
      </c>
      <c r="P9" s="508" t="s">
        <v>336</v>
      </c>
      <c r="Q9" s="635"/>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2"/>
      <c r="C10" s="563"/>
      <c r="D10" s="563"/>
      <c r="E10" s="47" t="s">
        <v>334</v>
      </c>
      <c r="F10" s="492"/>
      <c r="G10" s="492"/>
      <c r="H10" s="202">
        <f>IF($D$3="DE",62,IF($D$3="DK",68,0))</f>
        <v>0</v>
      </c>
      <c r="I10" s="213"/>
      <c r="J10" s="200">
        <f>$H10*I10*1720</f>
        <v>0</v>
      </c>
      <c r="K10" s="213">
        <v>0</v>
      </c>
      <c r="L10" s="200">
        <f>$H10*K10*1720</f>
        <v>0</v>
      </c>
      <c r="M10" s="213">
        <v>0</v>
      </c>
      <c r="N10" s="200">
        <f>$H10*M10*1720</f>
        <v>0</v>
      </c>
      <c r="O10" s="204">
        <f>J10+L10+N10</f>
        <v>0</v>
      </c>
      <c r="P10" s="518"/>
      <c r="Q10" s="633"/>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2"/>
      <c r="C11" s="563"/>
      <c r="D11" s="563"/>
      <c r="E11" s="47" t="s">
        <v>83</v>
      </c>
      <c r="F11" s="492"/>
      <c r="G11" s="492"/>
      <c r="H11" s="202">
        <f>IF($D$3="DE",46,IF($D$3="DK",51,0))</f>
        <v>0</v>
      </c>
      <c r="I11" s="213">
        <v>0</v>
      </c>
      <c r="J11" s="200">
        <f>$H11*I11*1720</f>
        <v>0</v>
      </c>
      <c r="K11" s="213">
        <v>0</v>
      </c>
      <c r="L11" s="200">
        <f>$H11*K11*1720</f>
        <v>0</v>
      </c>
      <c r="M11" s="213">
        <v>0</v>
      </c>
      <c r="N11" s="200">
        <f>$H11*M11*1720</f>
        <v>0</v>
      </c>
      <c r="O11" s="204">
        <f>J11+L11+N11</f>
        <v>0</v>
      </c>
      <c r="P11" s="518"/>
      <c r="Q11" s="633"/>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2"/>
      <c r="C12" s="563"/>
      <c r="D12" s="563"/>
      <c r="E12" s="48" t="s">
        <v>84</v>
      </c>
      <c r="F12" s="611"/>
      <c r="G12" s="611"/>
      <c r="H12" s="203">
        <f>IF($D$3="DE",31,IF($D$3="DK",33,0))</f>
        <v>0</v>
      </c>
      <c r="I12" s="214">
        <v>0</v>
      </c>
      <c r="J12" s="201">
        <f>$H12*I12*1720</f>
        <v>0</v>
      </c>
      <c r="K12" s="214">
        <v>0</v>
      </c>
      <c r="L12" s="201">
        <f>$H12*K12*1720</f>
        <v>0</v>
      </c>
      <c r="M12" s="214">
        <v>0</v>
      </c>
      <c r="N12" s="201">
        <f>$H12*M12*1720</f>
        <v>0</v>
      </c>
      <c r="O12" s="205">
        <f>J12+L12+N12</f>
        <v>0</v>
      </c>
      <c r="P12" s="519"/>
      <c r="Q12" s="63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4"/>
      <c r="C13" s="565"/>
      <c r="D13" s="565"/>
      <c r="E13" s="511" t="s">
        <v>20</v>
      </c>
      <c r="F13" s="512"/>
      <c r="G13" s="512"/>
      <c r="H13" s="512"/>
      <c r="I13" s="513">
        <f>SUM(J10:J12)</f>
        <v>0</v>
      </c>
      <c r="J13" s="513"/>
      <c r="K13" s="513">
        <f>SUM(L10:L12)</f>
        <v>0</v>
      </c>
      <c r="L13" s="513"/>
      <c r="M13" s="513">
        <f>SUM(N10:N12)</f>
        <v>0</v>
      </c>
      <c r="N13" s="513"/>
      <c r="O13" s="206">
        <f>I13+K13+M13</f>
        <v>0</v>
      </c>
      <c r="P13" s="520"/>
      <c r="Q13" s="521"/>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6" t="s">
        <v>385</v>
      </c>
      <c r="C15" s="497"/>
      <c r="D15" s="498"/>
      <c r="E15" s="514" t="s">
        <v>311</v>
      </c>
      <c r="F15" s="515"/>
      <c r="G15" s="515"/>
      <c r="H15" s="515"/>
      <c r="I15" s="515"/>
      <c r="J15" s="515"/>
      <c r="K15" s="515"/>
      <c r="L15" s="515"/>
      <c r="M15" s="516"/>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9"/>
      <c r="C16" s="500"/>
      <c r="D16" s="501"/>
      <c r="E16" s="119" t="s">
        <v>108</v>
      </c>
      <c r="F16" s="508" t="s">
        <v>335</v>
      </c>
      <c r="G16" s="508"/>
      <c r="H16" s="119" t="s">
        <v>243</v>
      </c>
      <c r="I16" s="119" t="s">
        <v>80</v>
      </c>
      <c r="J16" s="119" t="s">
        <v>310</v>
      </c>
      <c r="K16" s="517" t="s">
        <v>336</v>
      </c>
      <c r="L16" s="517"/>
      <c r="M16" s="517"/>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9"/>
      <c r="C17" s="500"/>
      <c r="D17" s="501"/>
      <c r="E17" s="120" t="s">
        <v>82</v>
      </c>
      <c r="F17" s="509"/>
      <c r="G17" s="509"/>
      <c r="H17" s="200">
        <f>IF($D$3="DE",62,IF($D$3="DK",68,0))</f>
        <v>0</v>
      </c>
      <c r="I17" s="215">
        <v>0</v>
      </c>
      <c r="J17" s="200">
        <f>$H17*I17*430</f>
        <v>0</v>
      </c>
      <c r="K17" s="518"/>
      <c r="L17" s="518"/>
      <c r="M17" s="518"/>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2"/>
      <c r="C18" s="503"/>
      <c r="D18" s="504"/>
      <c r="E18" s="120" t="s">
        <v>83</v>
      </c>
      <c r="F18" s="509"/>
      <c r="G18" s="509"/>
      <c r="H18" s="200">
        <f>IF($D$3="DE",46,IF($D$3="DK",51,0))</f>
        <v>0</v>
      </c>
      <c r="I18" s="215">
        <v>0</v>
      </c>
      <c r="J18" s="200">
        <f>$H18*I18*430</f>
        <v>0</v>
      </c>
      <c r="K18" s="518"/>
      <c r="L18" s="518"/>
      <c r="M18" s="518"/>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2"/>
      <c r="C19" s="503"/>
      <c r="D19" s="504"/>
      <c r="E19" s="121" t="s">
        <v>84</v>
      </c>
      <c r="F19" s="510"/>
      <c r="G19" s="510"/>
      <c r="H19" s="201">
        <f>IF($D$3="DE",31,IF($D$3="DK",33,0))</f>
        <v>0</v>
      </c>
      <c r="I19" s="216">
        <v>0</v>
      </c>
      <c r="J19" s="201">
        <f>$H19*I19*430</f>
        <v>0</v>
      </c>
      <c r="K19" s="519"/>
      <c r="L19" s="519"/>
      <c r="M19" s="519"/>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5"/>
      <c r="C20" s="506"/>
      <c r="D20" s="507"/>
      <c r="E20" s="511" t="s">
        <v>20</v>
      </c>
      <c r="F20" s="512"/>
      <c r="G20" s="512"/>
      <c r="H20" s="512"/>
      <c r="I20" s="513">
        <f>SUM(J17:J19)</f>
        <v>0</v>
      </c>
      <c r="J20" s="513"/>
      <c r="K20" s="520"/>
      <c r="L20" s="520"/>
      <c r="M20" s="521"/>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7"/>
      <c r="B21" s="117"/>
      <c r="C21" s="117"/>
      <c r="D21" s="117"/>
      <c r="E21" s="117"/>
      <c r="F21" s="117"/>
      <c r="G21" s="117"/>
      <c r="H21" s="117"/>
      <c r="I21" s="117"/>
      <c r="J21" s="117"/>
      <c r="K21" s="117"/>
      <c r="L21" s="117"/>
      <c r="M21" s="117"/>
      <c r="N21" s="117"/>
      <c r="O21" s="117"/>
      <c r="P21" s="117"/>
      <c r="Q21" s="117"/>
    </row>
    <row r="22" spans="1:335" s="45" customFormat="1" ht="37.5" customHeight="1" x14ac:dyDescent="0.25">
      <c r="A22" s="44"/>
      <c r="B22" s="548" t="s">
        <v>225</v>
      </c>
      <c r="C22" s="549"/>
      <c r="D22" s="549"/>
      <c r="E22" s="550"/>
      <c r="F22" s="664" t="s">
        <v>160</v>
      </c>
      <c r="G22" s="665"/>
      <c r="H22" s="665"/>
      <c r="I22" s="665"/>
      <c r="J22" s="665"/>
      <c r="K22" s="665"/>
      <c r="L22" s="666"/>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1"/>
      <c r="C23" s="552"/>
      <c r="D23" s="552"/>
      <c r="E23" s="553"/>
      <c r="F23" s="671"/>
      <c r="G23" s="672"/>
      <c r="H23" s="113">
        <v>1</v>
      </c>
      <c r="I23" s="113">
        <v>2</v>
      </c>
      <c r="J23" s="113">
        <v>3</v>
      </c>
      <c r="K23" s="113" t="s">
        <v>310</v>
      </c>
      <c r="L23" s="115"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1"/>
      <c r="C24" s="552"/>
      <c r="D24" s="552"/>
      <c r="E24" s="553"/>
      <c r="F24" s="104">
        <v>0.15</v>
      </c>
      <c r="G24" s="105" t="s">
        <v>10</v>
      </c>
      <c r="H24" s="198">
        <f>I13</f>
        <v>0</v>
      </c>
      <c r="I24" s="198">
        <f>K13</f>
        <v>0</v>
      </c>
      <c r="J24" s="198">
        <f>M13</f>
        <v>0</v>
      </c>
      <c r="K24" s="198">
        <f>I20</f>
        <v>0</v>
      </c>
      <c r="L24" s="199">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4"/>
      <c r="C25" s="555"/>
      <c r="D25" s="555"/>
      <c r="E25" s="556"/>
      <c r="F25" s="660" t="s">
        <v>20</v>
      </c>
      <c r="G25" s="661"/>
      <c r="H25" s="191">
        <f>H24*$F$24</f>
        <v>0</v>
      </c>
      <c r="I25" s="191">
        <f>I24*$F$24</f>
        <v>0</v>
      </c>
      <c r="J25" s="191">
        <f>J24*$F$24</f>
        <v>0</v>
      </c>
      <c r="K25" s="191">
        <f>K24*$F$24</f>
        <v>0</v>
      </c>
      <c r="L25" s="197">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8" t="s">
        <v>226</v>
      </c>
      <c r="C27" s="549"/>
      <c r="D27" s="549"/>
      <c r="E27" s="549"/>
      <c r="F27" s="664" t="s">
        <v>163</v>
      </c>
      <c r="G27" s="665"/>
      <c r="H27" s="665"/>
      <c r="I27" s="665"/>
      <c r="J27" s="665"/>
      <c r="K27" s="665"/>
      <c r="L27" s="666"/>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1"/>
      <c r="C28" s="552"/>
      <c r="D28" s="552"/>
      <c r="E28" s="552"/>
      <c r="F28" s="671"/>
      <c r="G28" s="672"/>
      <c r="H28" s="113">
        <v>1</v>
      </c>
      <c r="I28" s="113">
        <v>2</v>
      </c>
      <c r="J28" s="113">
        <v>3</v>
      </c>
      <c r="K28" s="124" t="s">
        <v>310</v>
      </c>
      <c r="L28" s="115"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1"/>
      <c r="C29" s="552"/>
      <c r="D29" s="552"/>
      <c r="E29" s="552"/>
      <c r="F29" s="4">
        <v>0.06</v>
      </c>
      <c r="G29" s="57" t="s">
        <v>10</v>
      </c>
      <c r="H29" s="188">
        <f>I13</f>
        <v>0</v>
      </c>
      <c r="I29" s="188">
        <f>K13</f>
        <v>0</v>
      </c>
      <c r="J29" s="188">
        <f>M13</f>
        <v>0</v>
      </c>
      <c r="K29" s="176"/>
      <c r="L29" s="195">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4"/>
      <c r="C30" s="555"/>
      <c r="D30" s="555"/>
      <c r="E30" s="555"/>
      <c r="F30" s="662" t="s">
        <v>93</v>
      </c>
      <c r="G30" s="663"/>
      <c r="H30" s="191">
        <f>H29*$F$29</f>
        <v>0</v>
      </c>
      <c r="I30" s="191">
        <f>I29*$F$29</f>
        <v>0</v>
      </c>
      <c r="J30" s="191">
        <f>J29*$F$29</f>
        <v>0</v>
      </c>
      <c r="K30" s="196"/>
      <c r="L30" s="197">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7" customFormat="1" ht="15" customHeight="1" thickBot="1" x14ac:dyDescent="0.3"/>
    <row r="32" spans="1:335" s="56" customFormat="1" ht="37.5" customHeight="1" x14ac:dyDescent="0.25">
      <c r="A32" s="44"/>
      <c r="B32" s="496" t="s">
        <v>270</v>
      </c>
      <c r="C32" s="497"/>
      <c r="D32" s="643"/>
      <c r="E32" s="631" t="s">
        <v>94</v>
      </c>
      <c r="F32" s="301"/>
      <c r="G32" s="301"/>
      <c r="H32" s="301"/>
      <c r="I32" s="301"/>
      <c r="J32" s="632"/>
      <c r="K32" s="667" t="s">
        <v>91</v>
      </c>
      <c r="L32" s="667"/>
      <c r="M32" s="667"/>
      <c r="N32" s="667"/>
      <c r="O32" s="667"/>
      <c r="P32" s="667"/>
      <c r="Q32" s="668"/>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9"/>
      <c r="C33" s="500"/>
      <c r="D33" s="501"/>
      <c r="E33" s="673" t="s">
        <v>115</v>
      </c>
      <c r="F33" s="674"/>
      <c r="G33" s="674" t="s">
        <v>164</v>
      </c>
      <c r="H33" s="674"/>
      <c r="I33" s="143" t="s">
        <v>95</v>
      </c>
      <c r="J33" s="144" t="s">
        <v>96</v>
      </c>
      <c r="K33" s="95">
        <v>1</v>
      </c>
      <c r="L33" s="113">
        <v>2</v>
      </c>
      <c r="M33" s="113">
        <v>3</v>
      </c>
      <c r="N33" s="119" t="s">
        <v>310</v>
      </c>
      <c r="O33" s="113" t="s">
        <v>93</v>
      </c>
      <c r="P33" s="669" t="s">
        <v>81</v>
      </c>
      <c r="Q33" s="670"/>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9"/>
      <c r="C34" s="500"/>
      <c r="D34" s="501"/>
      <c r="E34" s="575" t="s">
        <v>2</v>
      </c>
      <c r="F34" s="576"/>
      <c r="G34" s="576" t="s">
        <v>3</v>
      </c>
      <c r="H34" s="576"/>
      <c r="I34" s="129" t="s">
        <v>154</v>
      </c>
      <c r="J34" s="145" t="s">
        <v>121</v>
      </c>
      <c r="K34" s="151">
        <v>500</v>
      </c>
      <c r="L34" s="152">
        <v>150</v>
      </c>
      <c r="M34" s="152">
        <v>150</v>
      </c>
      <c r="N34" s="152">
        <v>40</v>
      </c>
      <c r="O34" s="153">
        <f>SUM(K34:N34)</f>
        <v>840</v>
      </c>
      <c r="P34" s="488"/>
      <c r="Q34" s="489"/>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9"/>
      <c r="C35" s="500"/>
      <c r="D35" s="501"/>
      <c r="E35" s="493"/>
      <c r="F35" s="492"/>
      <c r="G35" s="492"/>
      <c r="H35" s="492"/>
      <c r="I35" s="217"/>
      <c r="J35" s="218"/>
      <c r="K35" s="147"/>
      <c r="L35" s="148"/>
      <c r="M35" s="148"/>
      <c r="N35" s="148"/>
      <c r="O35" s="154">
        <f t="shared" ref="O35:O47" si="0">SUM(K35:N35)</f>
        <v>0</v>
      </c>
      <c r="P35" s="490"/>
      <c r="Q35" s="491"/>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9"/>
      <c r="C36" s="500"/>
      <c r="D36" s="501"/>
      <c r="E36" s="493"/>
      <c r="F36" s="492"/>
      <c r="G36" s="492"/>
      <c r="H36" s="492"/>
      <c r="I36" s="217"/>
      <c r="J36" s="218"/>
      <c r="K36" s="147"/>
      <c r="L36" s="148"/>
      <c r="M36" s="148"/>
      <c r="N36" s="148"/>
      <c r="O36" s="154">
        <f t="shared" si="0"/>
        <v>0</v>
      </c>
      <c r="P36" s="490"/>
      <c r="Q36" s="491"/>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9"/>
      <c r="C37" s="500"/>
      <c r="D37" s="501"/>
      <c r="E37" s="493"/>
      <c r="F37" s="492"/>
      <c r="G37" s="492"/>
      <c r="H37" s="492"/>
      <c r="I37" s="217"/>
      <c r="J37" s="218"/>
      <c r="K37" s="147"/>
      <c r="L37" s="148"/>
      <c r="M37" s="148"/>
      <c r="N37" s="148"/>
      <c r="O37" s="154">
        <f t="shared" si="0"/>
        <v>0</v>
      </c>
      <c r="P37" s="490"/>
      <c r="Q37" s="491"/>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9"/>
      <c r="C38" s="500"/>
      <c r="D38" s="501"/>
      <c r="E38" s="493"/>
      <c r="F38" s="492"/>
      <c r="G38" s="492"/>
      <c r="H38" s="492"/>
      <c r="I38" s="217"/>
      <c r="J38" s="218"/>
      <c r="K38" s="147"/>
      <c r="L38" s="148"/>
      <c r="M38" s="148"/>
      <c r="N38" s="148"/>
      <c r="O38" s="154">
        <f t="shared" si="0"/>
        <v>0</v>
      </c>
      <c r="P38" s="490"/>
      <c r="Q38" s="491"/>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9"/>
      <c r="C39" s="500"/>
      <c r="D39" s="501"/>
      <c r="E39" s="493"/>
      <c r="F39" s="492"/>
      <c r="G39" s="492"/>
      <c r="H39" s="492"/>
      <c r="I39" s="217"/>
      <c r="J39" s="218"/>
      <c r="K39" s="147"/>
      <c r="L39" s="148"/>
      <c r="M39" s="148"/>
      <c r="N39" s="148"/>
      <c r="O39" s="154">
        <f t="shared" si="0"/>
        <v>0</v>
      </c>
      <c r="P39" s="490"/>
      <c r="Q39" s="491"/>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9"/>
      <c r="C40" s="500"/>
      <c r="D40" s="501"/>
      <c r="E40" s="493"/>
      <c r="F40" s="492"/>
      <c r="G40" s="492"/>
      <c r="H40" s="492"/>
      <c r="I40" s="217"/>
      <c r="J40" s="218"/>
      <c r="K40" s="147"/>
      <c r="L40" s="148"/>
      <c r="M40" s="148"/>
      <c r="N40" s="148"/>
      <c r="O40" s="154">
        <f t="shared" si="0"/>
        <v>0</v>
      </c>
      <c r="P40" s="490"/>
      <c r="Q40" s="491"/>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9"/>
      <c r="C41" s="500"/>
      <c r="D41" s="501"/>
      <c r="E41" s="493"/>
      <c r="F41" s="492"/>
      <c r="G41" s="492"/>
      <c r="H41" s="492"/>
      <c r="I41" s="217"/>
      <c r="J41" s="218"/>
      <c r="K41" s="147"/>
      <c r="L41" s="148"/>
      <c r="M41" s="148"/>
      <c r="N41" s="148"/>
      <c r="O41" s="154">
        <f t="shared" si="0"/>
        <v>0</v>
      </c>
      <c r="P41" s="490"/>
      <c r="Q41" s="491"/>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9"/>
      <c r="C42" s="500"/>
      <c r="D42" s="501"/>
      <c r="E42" s="493"/>
      <c r="F42" s="492"/>
      <c r="G42" s="492"/>
      <c r="H42" s="492"/>
      <c r="I42" s="217"/>
      <c r="J42" s="218"/>
      <c r="K42" s="147"/>
      <c r="L42" s="148"/>
      <c r="M42" s="148"/>
      <c r="N42" s="148"/>
      <c r="O42" s="154">
        <f t="shared" si="0"/>
        <v>0</v>
      </c>
      <c r="P42" s="490"/>
      <c r="Q42" s="491"/>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9"/>
      <c r="C43" s="500"/>
      <c r="D43" s="501"/>
      <c r="E43" s="493"/>
      <c r="F43" s="492"/>
      <c r="G43" s="492"/>
      <c r="H43" s="492"/>
      <c r="I43" s="217"/>
      <c r="J43" s="218"/>
      <c r="K43" s="147"/>
      <c r="L43" s="148"/>
      <c r="M43" s="148"/>
      <c r="N43" s="148"/>
      <c r="O43" s="154">
        <f t="shared" si="0"/>
        <v>0</v>
      </c>
      <c r="P43" s="490"/>
      <c r="Q43" s="491"/>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9"/>
      <c r="C44" s="500"/>
      <c r="D44" s="501"/>
      <c r="E44" s="493"/>
      <c r="F44" s="492"/>
      <c r="G44" s="492"/>
      <c r="H44" s="492"/>
      <c r="I44" s="217"/>
      <c r="J44" s="218"/>
      <c r="K44" s="147"/>
      <c r="L44" s="148"/>
      <c r="M44" s="148"/>
      <c r="N44" s="148"/>
      <c r="O44" s="154">
        <f t="shared" si="0"/>
        <v>0</v>
      </c>
      <c r="P44" s="490"/>
      <c r="Q44" s="491"/>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9"/>
      <c r="C45" s="500"/>
      <c r="D45" s="501"/>
      <c r="E45" s="493"/>
      <c r="F45" s="492"/>
      <c r="G45" s="492"/>
      <c r="H45" s="492"/>
      <c r="I45" s="217"/>
      <c r="J45" s="218"/>
      <c r="K45" s="147"/>
      <c r="L45" s="148"/>
      <c r="M45" s="148"/>
      <c r="N45" s="148"/>
      <c r="O45" s="154">
        <f t="shared" si="0"/>
        <v>0</v>
      </c>
      <c r="P45" s="490"/>
      <c r="Q45" s="491"/>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9"/>
      <c r="C46" s="500"/>
      <c r="D46" s="501"/>
      <c r="E46" s="493"/>
      <c r="F46" s="492"/>
      <c r="G46" s="492"/>
      <c r="H46" s="492"/>
      <c r="I46" s="217"/>
      <c r="J46" s="218"/>
      <c r="K46" s="147"/>
      <c r="L46" s="148"/>
      <c r="M46" s="148"/>
      <c r="N46" s="148"/>
      <c r="O46" s="154">
        <f t="shared" si="0"/>
        <v>0</v>
      </c>
      <c r="P46" s="490"/>
      <c r="Q46" s="491"/>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9"/>
      <c r="C47" s="500"/>
      <c r="D47" s="501"/>
      <c r="E47" s="493"/>
      <c r="F47" s="492"/>
      <c r="G47" s="492"/>
      <c r="H47" s="492"/>
      <c r="I47" s="217"/>
      <c r="J47" s="218"/>
      <c r="K47" s="147"/>
      <c r="L47" s="148"/>
      <c r="M47" s="148"/>
      <c r="N47" s="148"/>
      <c r="O47" s="154">
        <f t="shared" si="0"/>
        <v>0</v>
      </c>
      <c r="P47" s="490"/>
      <c r="Q47" s="491"/>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9"/>
      <c r="C48" s="500"/>
      <c r="D48" s="501"/>
      <c r="E48" s="494"/>
      <c r="F48" s="495"/>
      <c r="G48" s="495"/>
      <c r="H48" s="495"/>
      <c r="I48" s="219"/>
      <c r="J48" s="220"/>
      <c r="K48" s="149"/>
      <c r="L48" s="150"/>
      <c r="M48" s="150"/>
      <c r="N48" s="148"/>
      <c r="O48" s="154">
        <f>SUM(K48:N48)</f>
        <v>0</v>
      </c>
      <c r="P48" s="490"/>
      <c r="Q48" s="491"/>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5"/>
      <c r="C49" s="506"/>
      <c r="D49" s="507"/>
      <c r="E49" s="636" t="s">
        <v>20</v>
      </c>
      <c r="F49" s="637"/>
      <c r="G49" s="637"/>
      <c r="H49" s="637"/>
      <c r="I49" s="637"/>
      <c r="J49" s="638"/>
      <c r="K49" s="155">
        <f>SUM(K35:K48)</f>
        <v>0</v>
      </c>
      <c r="L49" s="156">
        <f>SUM(L35:L48)</f>
        <v>0</v>
      </c>
      <c r="M49" s="156">
        <f>SUM(M35:M48)</f>
        <v>0</v>
      </c>
      <c r="N49" s="156">
        <f>SUM(N35:N48)</f>
        <v>0</v>
      </c>
      <c r="O49" s="156">
        <f>SUM(K49:N49)</f>
        <v>0</v>
      </c>
      <c r="P49" s="483"/>
      <c r="Q49" s="48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6" t="s">
        <v>271</v>
      </c>
      <c r="C50" s="497"/>
      <c r="D50" s="643"/>
      <c r="E50" s="631" t="s">
        <v>94</v>
      </c>
      <c r="F50" s="301"/>
      <c r="G50" s="301"/>
      <c r="H50" s="301"/>
      <c r="I50" s="301"/>
      <c r="J50" s="632"/>
      <c r="K50" s="480" t="s">
        <v>92</v>
      </c>
      <c r="L50" s="481"/>
      <c r="M50" s="481"/>
      <c r="N50" s="481"/>
      <c r="O50" s="481"/>
      <c r="P50" s="481"/>
      <c r="Q50" s="482"/>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9"/>
      <c r="C51" s="500"/>
      <c r="D51" s="501"/>
      <c r="E51" s="685" t="s">
        <v>97</v>
      </c>
      <c r="F51" s="508"/>
      <c r="G51" s="508" t="s">
        <v>165</v>
      </c>
      <c r="H51" s="508"/>
      <c r="I51" s="113" t="s">
        <v>95</v>
      </c>
      <c r="J51" s="115" t="s">
        <v>96</v>
      </c>
      <c r="K51" s="128" t="s">
        <v>246</v>
      </c>
      <c r="L51" s="127">
        <v>1</v>
      </c>
      <c r="M51" s="127">
        <v>2</v>
      </c>
      <c r="N51" s="127">
        <v>3</v>
      </c>
      <c r="O51" s="127" t="s">
        <v>20</v>
      </c>
      <c r="P51" s="694" t="s">
        <v>81</v>
      </c>
      <c r="Q51" s="695"/>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9"/>
      <c r="C52" s="500"/>
      <c r="D52" s="501"/>
      <c r="E52" s="575" t="s">
        <v>4</v>
      </c>
      <c r="F52" s="576"/>
      <c r="G52" s="639" t="s">
        <v>5</v>
      </c>
      <c r="H52" s="639"/>
      <c r="I52" s="129" t="s">
        <v>9</v>
      </c>
      <c r="J52" s="145" t="s">
        <v>11</v>
      </c>
      <c r="K52" s="157">
        <v>3000</v>
      </c>
      <c r="L52" s="158">
        <v>1000</v>
      </c>
      <c r="M52" s="158">
        <v>1000</v>
      </c>
      <c r="N52" s="158">
        <v>1000</v>
      </c>
      <c r="O52" s="159">
        <f>SUM(L52:N52)</f>
        <v>3000</v>
      </c>
      <c r="P52" s="577"/>
      <c r="Q52" s="696"/>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9"/>
      <c r="C53" s="500"/>
      <c r="D53" s="501"/>
      <c r="E53" s="493"/>
      <c r="F53" s="492"/>
      <c r="G53" s="492"/>
      <c r="H53" s="492"/>
      <c r="I53" s="217"/>
      <c r="J53" s="218"/>
      <c r="K53" s="160"/>
      <c r="L53" s="161"/>
      <c r="M53" s="161"/>
      <c r="N53" s="161"/>
      <c r="O53" s="162">
        <f>SUM(L53:N53)</f>
        <v>0</v>
      </c>
      <c r="P53" s="490"/>
      <c r="Q53" s="491"/>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9"/>
      <c r="C54" s="500"/>
      <c r="D54" s="501"/>
      <c r="E54" s="493"/>
      <c r="F54" s="492"/>
      <c r="G54" s="492"/>
      <c r="H54" s="492"/>
      <c r="I54" s="217"/>
      <c r="J54" s="218"/>
      <c r="K54" s="160"/>
      <c r="L54" s="161"/>
      <c r="M54" s="161"/>
      <c r="N54" s="161"/>
      <c r="O54" s="162">
        <f t="shared" ref="O54:O62" si="1">SUM(L54:N54)</f>
        <v>0</v>
      </c>
      <c r="P54" s="490"/>
      <c r="Q54" s="491"/>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9"/>
      <c r="C55" s="500"/>
      <c r="D55" s="501"/>
      <c r="E55" s="493"/>
      <c r="F55" s="492"/>
      <c r="G55" s="492"/>
      <c r="H55" s="492"/>
      <c r="I55" s="217"/>
      <c r="J55" s="218"/>
      <c r="K55" s="160"/>
      <c r="L55" s="161"/>
      <c r="M55" s="161"/>
      <c r="N55" s="161"/>
      <c r="O55" s="162">
        <f t="shared" si="1"/>
        <v>0</v>
      </c>
      <c r="P55" s="490"/>
      <c r="Q55" s="491"/>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9"/>
      <c r="C56" s="500"/>
      <c r="D56" s="501"/>
      <c r="E56" s="493"/>
      <c r="F56" s="492"/>
      <c r="G56" s="492"/>
      <c r="H56" s="492"/>
      <c r="I56" s="217"/>
      <c r="J56" s="218"/>
      <c r="K56" s="160"/>
      <c r="L56" s="161"/>
      <c r="M56" s="161"/>
      <c r="N56" s="161"/>
      <c r="O56" s="162">
        <f t="shared" si="1"/>
        <v>0</v>
      </c>
      <c r="P56" s="490"/>
      <c r="Q56" s="491"/>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9"/>
      <c r="C57" s="500"/>
      <c r="D57" s="501"/>
      <c r="E57" s="493"/>
      <c r="F57" s="492"/>
      <c r="G57" s="492"/>
      <c r="H57" s="492"/>
      <c r="I57" s="217"/>
      <c r="J57" s="218"/>
      <c r="K57" s="160"/>
      <c r="L57" s="161"/>
      <c r="M57" s="161"/>
      <c r="N57" s="161"/>
      <c r="O57" s="162">
        <f t="shared" si="1"/>
        <v>0</v>
      </c>
      <c r="P57" s="490"/>
      <c r="Q57" s="491"/>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9"/>
      <c r="C58" s="500"/>
      <c r="D58" s="501"/>
      <c r="E58" s="493"/>
      <c r="F58" s="492"/>
      <c r="G58" s="492"/>
      <c r="H58" s="492"/>
      <c r="I58" s="217"/>
      <c r="J58" s="218"/>
      <c r="K58" s="160"/>
      <c r="L58" s="161"/>
      <c r="M58" s="161"/>
      <c r="N58" s="161"/>
      <c r="O58" s="162">
        <f t="shared" si="1"/>
        <v>0</v>
      </c>
      <c r="P58" s="490"/>
      <c r="Q58" s="491"/>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9"/>
      <c r="C59" s="500"/>
      <c r="D59" s="501"/>
      <c r="E59" s="493"/>
      <c r="F59" s="492"/>
      <c r="G59" s="492"/>
      <c r="H59" s="492"/>
      <c r="I59" s="217"/>
      <c r="J59" s="218"/>
      <c r="K59" s="160"/>
      <c r="L59" s="161"/>
      <c r="M59" s="161"/>
      <c r="N59" s="161"/>
      <c r="O59" s="162">
        <f t="shared" si="1"/>
        <v>0</v>
      </c>
      <c r="P59" s="490"/>
      <c r="Q59" s="491"/>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9"/>
      <c r="C60" s="500"/>
      <c r="D60" s="501"/>
      <c r="E60" s="493"/>
      <c r="F60" s="492"/>
      <c r="G60" s="492"/>
      <c r="H60" s="492"/>
      <c r="I60" s="217"/>
      <c r="J60" s="218"/>
      <c r="K60" s="160"/>
      <c r="L60" s="161"/>
      <c r="M60" s="161"/>
      <c r="N60" s="161"/>
      <c r="O60" s="162">
        <f t="shared" si="1"/>
        <v>0</v>
      </c>
      <c r="P60" s="490"/>
      <c r="Q60" s="491"/>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9"/>
      <c r="C61" s="500"/>
      <c r="D61" s="501"/>
      <c r="E61" s="493"/>
      <c r="F61" s="492"/>
      <c r="G61" s="492"/>
      <c r="H61" s="492"/>
      <c r="I61" s="217"/>
      <c r="J61" s="218"/>
      <c r="K61" s="160"/>
      <c r="L61" s="161"/>
      <c r="M61" s="161"/>
      <c r="N61" s="161"/>
      <c r="O61" s="162">
        <f t="shared" si="1"/>
        <v>0</v>
      </c>
      <c r="P61" s="490"/>
      <c r="Q61" s="491"/>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9"/>
      <c r="C62" s="500"/>
      <c r="D62" s="501"/>
      <c r="E62" s="613"/>
      <c r="F62" s="611"/>
      <c r="G62" s="611"/>
      <c r="H62" s="611"/>
      <c r="I62" s="221"/>
      <c r="J62" s="222"/>
      <c r="K62" s="163"/>
      <c r="L62" s="164"/>
      <c r="M62" s="164"/>
      <c r="N62" s="164"/>
      <c r="O62" s="165">
        <f t="shared" si="1"/>
        <v>0</v>
      </c>
      <c r="P62" s="692"/>
      <c r="Q62" s="693"/>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5"/>
      <c r="C63" s="506"/>
      <c r="D63" s="507"/>
      <c r="E63" s="511" t="s">
        <v>20</v>
      </c>
      <c r="F63" s="512"/>
      <c r="G63" s="512"/>
      <c r="H63" s="512"/>
      <c r="I63" s="512"/>
      <c r="J63" s="644"/>
      <c r="K63" s="166">
        <f>SUM(K53:K62)</f>
        <v>0</v>
      </c>
      <c r="L63" s="167">
        <f>SUM(L53:L62)</f>
        <v>0</v>
      </c>
      <c r="M63" s="167">
        <f>SUM(M53:M62)</f>
        <v>0</v>
      </c>
      <c r="N63" s="167">
        <f>SUM(N53:N62)</f>
        <v>0</v>
      </c>
      <c r="O63" s="167">
        <f>SUM(L63:N63)</f>
        <v>0</v>
      </c>
      <c r="P63" s="483"/>
      <c r="Q63" s="48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7"/>
      <c r="Q64" s="117"/>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6" t="s">
        <v>227</v>
      </c>
      <c r="C65" s="497"/>
      <c r="D65" s="643"/>
      <c r="E65" s="651" t="s">
        <v>149</v>
      </c>
      <c r="F65" s="652"/>
      <c r="G65" s="652"/>
      <c r="H65" s="653"/>
      <c r="I65" s="480" t="s">
        <v>166</v>
      </c>
      <c r="J65" s="481"/>
      <c r="K65" s="481"/>
      <c r="L65" s="481"/>
      <c r="M65" s="482"/>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9"/>
      <c r="C66" s="500"/>
      <c r="D66" s="501"/>
      <c r="E66" s="654"/>
      <c r="F66" s="655"/>
      <c r="G66" s="655"/>
      <c r="H66" s="656"/>
      <c r="I66" s="122" t="s">
        <v>6</v>
      </c>
      <c r="J66" s="75" t="s">
        <v>7</v>
      </c>
      <c r="K66" s="116" t="s">
        <v>8</v>
      </c>
      <c r="L66" s="123" t="s">
        <v>312</v>
      </c>
      <c r="M66" s="115"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9"/>
      <c r="C67" s="500"/>
      <c r="D67" s="501"/>
      <c r="E67" s="657"/>
      <c r="F67" s="658"/>
      <c r="G67" s="658"/>
      <c r="H67" s="659"/>
      <c r="I67" s="168"/>
      <c r="J67" s="169"/>
      <c r="K67" s="170"/>
      <c r="L67" s="171"/>
      <c r="M67" s="172">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9"/>
      <c r="C68" s="500"/>
      <c r="D68" s="501"/>
      <c r="E68" s="657"/>
      <c r="F68" s="658"/>
      <c r="G68" s="658"/>
      <c r="H68" s="659"/>
      <c r="I68" s="168"/>
      <c r="J68" s="169"/>
      <c r="K68" s="170"/>
      <c r="L68" s="171"/>
      <c r="M68" s="172">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9"/>
      <c r="C69" s="500"/>
      <c r="D69" s="501"/>
      <c r="E69" s="686"/>
      <c r="F69" s="687"/>
      <c r="G69" s="687"/>
      <c r="H69" s="688"/>
      <c r="I69" s="173"/>
      <c r="J69" s="174"/>
      <c r="K69" s="175"/>
      <c r="L69" s="176"/>
      <c r="M69" s="177">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5"/>
      <c r="C70" s="506"/>
      <c r="D70" s="507"/>
      <c r="E70" s="689" t="s">
        <v>72</v>
      </c>
      <c r="F70" s="690"/>
      <c r="G70" s="690"/>
      <c r="H70" s="691"/>
      <c r="I70" s="178">
        <f>SUM(I67:I69)</f>
        <v>0</v>
      </c>
      <c r="J70" s="179">
        <f>SUM(J67:J69)</f>
        <v>0</v>
      </c>
      <c r="K70" s="180">
        <f>SUM(K67:K69)</f>
        <v>0</v>
      </c>
      <c r="L70" s="181"/>
      <c r="M70" s="182">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7"/>
      <c r="C71" s="117"/>
      <c r="D71" s="117"/>
      <c r="E71" s="117"/>
      <c r="F71" s="117"/>
      <c r="G71" s="117"/>
      <c r="H71" s="117"/>
      <c r="I71" s="117"/>
      <c r="J71" s="117"/>
      <c r="K71" s="117"/>
      <c r="L71" s="117"/>
      <c r="M71" s="117"/>
      <c r="N71" s="117"/>
      <c r="O71" s="117"/>
      <c r="P71" s="117"/>
      <c r="Q71" s="117"/>
    </row>
    <row r="72" spans="1:335" s="45" customFormat="1" ht="33" customHeight="1" x14ac:dyDescent="0.25">
      <c r="A72" s="9"/>
      <c r="B72" s="645" t="s">
        <v>228</v>
      </c>
      <c r="C72" s="646"/>
      <c r="D72" s="646"/>
      <c r="E72" s="647"/>
      <c r="F72" s="485" t="s">
        <v>166</v>
      </c>
      <c r="G72" s="486"/>
      <c r="H72" s="486"/>
      <c r="I72" s="486"/>
      <c r="J72" s="487"/>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8"/>
      <c r="C73" s="649"/>
      <c r="D73" s="649"/>
      <c r="E73" s="650"/>
      <c r="F73" s="95" t="str">
        <f>J9</f>
        <v>Periode 1</v>
      </c>
      <c r="G73" s="113" t="str">
        <f>L9</f>
        <v>Periode 2</v>
      </c>
      <c r="H73" s="113" t="str">
        <f>N9</f>
        <v>Periode 3</v>
      </c>
      <c r="I73" s="116" t="s">
        <v>312</v>
      </c>
      <c r="J73" s="115"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40" t="s">
        <v>98</v>
      </c>
      <c r="C74" s="641"/>
      <c r="D74" s="641"/>
      <c r="E74" s="642"/>
      <c r="F74" s="183">
        <f>I13</f>
        <v>0</v>
      </c>
      <c r="G74" s="184">
        <f>K13</f>
        <v>0</v>
      </c>
      <c r="H74" s="184">
        <f>M13</f>
        <v>0</v>
      </c>
      <c r="I74" s="184">
        <f>I20</f>
        <v>0</v>
      </c>
      <c r="J74" s="185">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40" t="s">
        <v>167</v>
      </c>
      <c r="C75" s="641"/>
      <c r="D75" s="641"/>
      <c r="E75" s="642"/>
      <c r="F75" s="183">
        <f>H25</f>
        <v>0</v>
      </c>
      <c r="G75" s="184">
        <f>I25</f>
        <v>0</v>
      </c>
      <c r="H75" s="184">
        <f>J25</f>
        <v>0</v>
      </c>
      <c r="I75" s="184">
        <f>K25</f>
        <v>0</v>
      </c>
      <c r="J75" s="185">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40" t="s">
        <v>168</v>
      </c>
      <c r="C76" s="641"/>
      <c r="D76" s="641"/>
      <c r="E76" s="642"/>
      <c r="F76" s="183">
        <f>H30</f>
        <v>0</v>
      </c>
      <c r="G76" s="184">
        <f>I30</f>
        <v>0</v>
      </c>
      <c r="H76" s="184">
        <f>J30</f>
        <v>0</v>
      </c>
      <c r="I76" s="186"/>
      <c r="J76" s="185">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40" t="s">
        <v>99</v>
      </c>
      <c r="C77" s="641"/>
      <c r="D77" s="641"/>
      <c r="E77" s="642"/>
      <c r="F77" s="183">
        <f>K49</f>
        <v>0</v>
      </c>
      <c r="G77" s="184">
        <f>L49</f>
        <v>0</v>
      </c>
      <c r="H77" s="184">
        <f>M49</f>
        <v>0</v>
      </c>
      <c r="I77" s="184">
        <f>N49</f>
        <v>0</v>
      </c>
      <c r="J77" s="185">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6" t="s">
        <v>100</v>
      </c>
      <c r="C78" s="677"/>
      <c r="D78" s="677"/>
      <c r="E78" s="678"/>
      <c r="F78" s="187">
        <f>L63</f>
        <v>0</v>
      </c>
      <c r="G78" s="188">
        <f>M63</f>
        <v>0</v>
      </c>
      <c r="H78" s="188">
        <f>N63</f>
        <v>0</v>
      </c>
      <c r="I78" s="186"/>
      <c r="J78" s="189">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9" t="s">
        <v>247</v>
      </c>
      <c r="C79" s="680"/>
      <c r="D79" s="680"/>
      <c r="E79" s="681"/>
      <c r="F79" s="190">
        <f>SUM(F74:F78)</f>
        <v>0</v>
      </c>
      <c r="G79" s="191">
        <f>SUM(G74:G78)</f>
        <v>0</v>
      </c>
      <c r="H79" s="191">
        <f>SUM(H74:H78)</f>
        <v>0</v>
      </c>
      <c r="I79" s="191">
        <f>SUM(I74:I78)</f>
        <v>0</v>
      </c>
      <c r="J79" s="192">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9" t="s">
        <v>101</v>
      </c>
      <c r="C80" s="680"/>
      <c r="D80" s="680"/>
      <c r="E80" s="681"/>
      <c r="F80" s="193">
        <f>I70</f>
        <v>0</v>
      </c>
      <c r="G80" s="194">
        <f>J70</f>
        <v>0</v>
      </c>
      <c r="H80" s="194">
        <f>K70</f>
        <v>0</v>
      </c>
      <c r="I80" s="181"/>
      <c r="J80" s="192">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2" t="s">
        <v>20</v>
      </c>
      <c r="C81" s="683"/>
      <c r="D81" s="683"/>
      <c r="E81" s="684"/>
      <c r="F81" s="190">
        <f>F79-F80</f>
        <v>0</v>
      </c>
      <c r="G81" s="191">
        <f>G79-G80</f>
        <v>0</v>
      </c>
      <c r="H81" s="191">
        <f>H79-H80</f>
        <v>0</v>
      </c>
      <c r="I81" s="191">
        <f>I79</f>
        <v>0</v>
      </c>
      <c r="J81" s="192">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5" t="s">
        <v>359</v>
      </c>
      <c r="C83" s="586"/>
      <c r="D83" s="587"/>
      <c r="E83" s="598" t="s">
        <v>144</v>
      </c>
      <c r="F83" s="599"/>
      <c r="G83" s="539" t="s">
        <v>153</v>
      </c>
      <c r="H83" s="539"/>
      <c r="I83" s="539"/>
      <c r="J83" s="539"/>
      <c r="K83" s="539"/>
      <c r="L83" s="539"/>
      <c r="M83" s="599" t="s">
        <v>143</v>
      </c>
      <c r="N83" s="599"/>
      <c r="O83" s="539" t="s">
        <v>145</v>
      </c>
      <c r="P83" s="539"/>
      <c r="Q83" s="102"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8"/>
      <c r="C84" s="589"/>
      <c r="D84" s="590"/>
      <c r="E84" s="621">
        <f>J81</f>
        <v>0</v>
      </c>
      <c r="F84" s="614"/>
      <c r="G84" s="541" t="s">
        <v>148</v>
      </c>
      <c r="H84" s="541"/>
      <c r="I84" s="608">
        <f>J81*K84</f>
        <v>0</v>
      </c>
      <c r="J84" s="608"/>
      <c r="K84" s="606">
        <v>0.65</v>
      </c>
      <c r="L84" s="606"/>
      <c r="M84" s="101">
        <f>E84*(100%-K84)</f>
        <v>0</v>
      </c>
      <c r="N84" s="212" t="str">
        <f>IF(I85=0,"-",M84/E84)</f>
        <v>-</v>
      </c>
      <c r="O84" s="614">
        <f>M85+I85</f>
        <v>0</v>
      </c>
      <c r="P84" s="614"/>
      <c r="Q84" s="602">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1"/>
      <c r="C85" s="592"/>
      <c r="D85" s="593"/>
      <c r="E85" s="622"/>
      <c r="F85" s="615"/>
      <c r="G85" s="605" t="s">
        <v>142</v>
      </c>
      <c r="H85" s="605"/>
      <c r="I85" s="675">
        <v>0</v>
      </c>
      <c r="J85" s="675"/>
      <c r="K85" s="607" t="str">
        <f>IF(E84=0,"-",I85/E84)</f>
        <v>-</v>
      </c>
      <c r="L85" s="607"/>
      <c r="M85" s="103">
        <f>P93</f>
        <v>0</v>
      </c>
      <c r="N85" s="146" t="str">
        <f>IF(I85=0,"-",M85/E84)</f>
        <v>-</v>
      </c>
      <c r="O85" s="615"/>
      <c r="P85" s="615"/>
      <c r="Q85" s="603"/>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1"/>
      <c r="C86" s="592"/>
      <c r="D86" s="594"/>
      <c r="E86" s="616"/>
      <c r="F86" s="617"/>
      <c r="G86" s="617"/>
      <c r="H86" s="617"/>
      <c r="I86" s="617"/>
      <c r="J86" s="617"/>
      <c r="K86" s="617"/>
      <c r="L86" s="617"/>
      <c r="M86" s="617"/>
      <c r="N86" s="617"/>
      <c r="O86" s="617"/>
      <c r="P86" s="617"/>
      <c r="Q86" s="618"/>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1"/>
      <c r="C87" s="592"/>
      <c r="D87" s="593"/>
      <c r="E87" s="612" t="s">
        <v>169</v>
      </c>
      <c r="F87" s="604"/>
      <c r="G87" s="604"/>
      <c r="H87" s="604"/>
      <c r="I87" s="604" t="s">
        <v>147</v>
      </c>
      <c r="J87" s="604"/>
      <c r="K87" s="604"/>
      <c r="L87" s="604"/>
      <c r="M87" s="604"/>
      <c r="N87" s="604"/>
      <c r="O87" s="604"/>
      <c r="P87" s="619" t="s">
        <v>93</v>
      </c>
      <c r="Q87" s="620"/>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1"/>
      <c r="C88" s="592"/>
      <c r="D88" s="593"/>
      <c r="E88" s="493"/>
      <c r="F88" s="492"/>
      <c r="G88" s="492"/>
      <c r="H88" s="492"/>
      <c r="I88" s="492"/>
      <c r="J88" s="492"/>
      <c r="K88" s="492"/>
      <c r="L88" s="492"/>
      <c r="M88" s="492"/>
      <c r="N88" s="492"/>
      <c r="O88" s="492"/>
      <c r="P88" s="600"/>
      <c r="Q88" s="601"/>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1"/>
      <c r="C89" s="592"/>
      <c r="D89" s="593"/>
      <c r="E89" s="493"/>
      <c r="F89" s="492"/>
      <c r="G89" s="492"/>
      <c r="H89" s="492"/>
      <c r="I89" s="492"/>
      <c r="J89" s="492"/>
      <c r="K89" s="492"/>
      <c r="L89" s="492"/>
      <c r="M89" s="492"/>
      <c r="N89" s="492"/>
      <c r="O89" s="492"/>
      <c r="P89" s="600"/>
      <c r="Q89" s="601"/>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1"/>
      <c r="C90" s="592"/>
      <c r="D90" s="593"/>
      <c r="E90" s="493"/>
      <c r="F90" s="492"/>
      <c r="G90" s="492"/>
      <c r="H90" s="492"/>
      <c r="I90" s="492"/>
      <c r="J90" s="492"/>
      <c r="K90" s="492"/>
      <c r="L90" s="492"/>
      <c r="M90" s="492"/>
      <c r="N90" s="492"/>
      <c r="O90" s="492"/>
      <c r="P90" s="600"/>
      <c r="Q90" s="601"/>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1"/>
      <c r="C91" s="592"/>
      <c r="D91" s="593"/>
      <c r="E91" s="493"/>
      <c r="F91" s="492"/>
      <c r="G91" s="492"/>
      <c r="H91" s="492"/>
      <c r="I91" s="492"/>
      <c r="J91" s="492"/>
      <c r="K91" s="492"/>
      <c r="L91" s="492"/>
      <c r="M91" s="492"/>
      <c r="N91" s="492"/>
      <c r="O91" s="492"/>
      <c r="P91" s="600"/>
      <c r="Q91" s="601"/>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1"/>
      <c r="C92" s="592"/>
      <c r="D92" s="593"/>
      <c r="E92" s="613"/>
      <c r="F92" s="611"/>
      <c r="G92" s="611"/>
      <c r="H92" s="611"/>
      <c r="I92" s="611"/>
      <c r="J92" s="611"/>
      <c r="K92" s="611"/>
      <c r="L92" s="611"/>
      <c r="M92" s="611"/>
      <c r="N92" s="611"/>
      <c r="O92" s="611"/>
      <c r="P92" s="609"/>
      <c r="Q92" s="610"/>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5"/>
      <c r="C93" s="596"/>
      <c r="D93" s="597"/>
      <c r="E93" s="583" t="s">
        <v>20</v>
      </c>
      <c r="F93" s="584"/>
      <c r="G93" s="584"/>
      <c r="H93" s="584"/>
      <c r="I93" s="584"/>
      <c r="J93" s="584"/>
      <c r="K93" s="584"/>
      <c r="L93" s="584"/>
      <c r="M93" s="584"/>
      <c r="N93" s="584"/>
      <c r="O93" s="584"/>
      <c r="P93" s="581">
        <f>SUM(P88:Q92)</f>
        <v>0</v>
      </c>
      <c r="Q93" s="582"/>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6" t="s">
        <v>323</v>
      </c>
      <c r="C95" s="570"/>
      <c r="D95" s="571"/>
      <c r="E95" s="538" t="s">
        <v>95</v>
      </c>
      <c r="F95" s="539"/>
      <c r="G95" s="112" t="s">
        <v>12</v>
      </c>
      <c r="H95" s="112" t="s">
        <v>21</v>
      </c>
      <c r="I95" s="112" t="s">
        <v>13</v>
      </c>
      <c r="J95" s="112" t="s">
        <v>14</v>
      </c>
      <c r="K95" s="112" t="s">
        <v>15</v>
      </c>
      <c r="L95" s="112" t="s">
        <v>16</v>
      </c>
      <c r="M95" s="112" t="s">
        <v>17</v>
      </c>
      <c r="N95" s="112" t="s">
        <v>18</v>
      </c>
      <c r="O95" s="112" t="s">
        <v>19</v>
      </c>
      <c r="P95" s="109" t="s">
        <v>22</v>
      </c>
      <c r="Q95" s="546"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2"/>
      <c r="C96" s="573"/>
      <c r="D96" s="574"/>
      <c r="E96" s="540" t="s">
        <v>170</v>
      </c>
      <c r="F96" s="541"/>
      <c r="G96" s="83" t="s">
        <v>74</v>
      </c>
      <c r="H96" s="110" t="s">
        <v>102</v>
      </c>
      <c r="I96" s="110" t="s">
        <v>102</v>
      </c>
      <c r="J96" s="110" t="s">
        <v>102</v>
      </c>
      <c r="K96" s="110" t="s">
        <v>102</v>
      </c>
      <c r="L96" s="110" t="s">
        <v>102</v>
      </c>
      <c r="M96" s="110" t="s">
        <v>102</v>
      </c>
      <c r="N96" s="110" t="s">
        <v>102</v>
      </c>
      <c r="O96" s="110" t="s">
        <v>102</v>
      </c>
      <c r="P96" s="111" t="s">
        <v>102</v>
      </c>
      <c r="Q96" s="547"/>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5"/>
      <c r="C97" s="576"/>
      <c r="D97" s="577"/>
      <c r="E97" s="540" t="s">
        <v>171</v>
      </c>
      <c r="F97" s="541"/>
      <c r="G97" s="208"/>
      <c r="H97" s="209"/>
      <c r="I97" s="209"/>
      <c r="J97" s="209"/>
      <c r="K97" s="209"/>
      <c r="L97" s="209"/>
      <c r="M97" s="209"/>
      <c r="N97" s="209"/>
      <c r="O97" s="209"/>
      <c r="P97" s="210"/>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5"/>
      <c r="C98" s="576"/>
      <c r="D98" s="577"/>
      <c r="E98" s="540" t="s">
        <v>281</v>
      </c>
      <c r="F98" s="541"/>
      <c r="G98" s="534">
        <f>$J$81*G97</f>
        <v>0</v>
      </c>
      <c r="H98" s="534">
        <f t="shared" ref="H98:P98" si="3">IF(H96="Nein | Nej",0,$J$81*H97)</f>
        <v>0</v>
      </c>
      <c r="I98" s="534">
        <f t="shared" si="3"/>
        <v>0</v>
      </c>
      <c r="J98" s="534">
        <f t="shared" si="3"/>
        <v>0</v>
      </c>
      <c r="K98" s="534">
        <f t="shared" si="3"/>
        <v>0</v>
      </c>
      <c r="L98" s="534">
        <f t="shared" si="3"/>
        <v>0</v>
      </c>
      <c r="M98" s="534">
        <f t="shared" si="3"/>
        <v>0</v>
      </c>
      <c r="N98" s="534">
        <f t="shared" si="3"/>
        <v>0</v>
      </c>
      <c r="O98" s="534">
        <f t="shared" si="3"/>
        <v>0</v>
      </c>
      <c r="P98" s="536">
        <f t="shared" si="3"/>
        <v>0</v>
      </c>
      <c r="Q98" s="544">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8"/>
      <c r="C99" s="579"/>
      <c r="D99" s="580"/>
      <c r="E99" s="542"/>
      <c r="F99" s="543"/>
      <c r="G99" s="535"/>
      <c r="H99" s="535"/>
      <c r="I99" s="535"/>
      <c r="J99" s="535"/>
      <c r="K99" s="535"/>
      <c r="L99" s="535"/>
      <c r="M99" s="535"/>
      <c r="N99" s="535"/>
      <c r="O99" s="535"/>
      <c r="P99" s="537"/>
      <c r="Q99" s="545"/>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u+oci6sZH2kFWiILmDdUuP3ow/iPy9jc8QEhX+l5n+l/Dwnw0lIgbjxm+0Ix/iDlcah4is3f3BJ/QkTraM9Skg==" saltValue="3Gh+gJ8mLa0NAo5G/JzPag=="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131" priority="9" operator="equal">
      <formula>1</formula>
    </cfRule>
    <cfRule type="cellIs" dxfId="130" priority="32" operator="lessThan">
      <formula>1</formula>
    </cfRule>
    <cfRule type="cellIs" dxfId="129" priority="33" operator="greaterThan">
      <formula>100%</formula>
    </cfRule>
  </conditionalFormatting>
  <conditionalFormatting sqref="Q84">
    <cfRule type="cellIs" dxfId="128" priority="31" operator="notEqual">
      <formula>0</formula>
    </cfRule>
  </conditionalFormatting>
  <conditionalFormatting sqref="H97 P98">
    <cfRule type="expression" dxfId="127" priority="28">
      <formula>$P$96="Nein | Nej"</formula>
    </cfRule>
  </conditionalFormatting>
  <conditionalFormatting sqref="G97">
    <cfRule type="expression" dxfId="126" priority="30">
      <formula>$G$96="Nein | Nej"</formula>
    </cfRule>
  </conditionalFormatting>
  <conditionalFormatting sqref="I97">
    <cfRule type="expression" dxfId="125" priority="26">
      <formula>$I$96="Nein | Nej"</formula>
    </cfRule>
  </conditionalFormatting>
  <conditionalFormatting sqref="J97">
    <cfRule type="expression" dxfId="124" priority="24">
      <formula>$J$96="Nein | Nej"</formula>
    </cfRule>
  </conditionalFormatting>
  <conditionalFormatting sqref="J97">
    <cfRule type="expression" dxfId="123" priority="23">
      <formula>$J$96="Ja"</formula>
    </cfRule>
  </conditionalFormatting>
  <conditionalFormatting sqref="I97">
    <cfRule type="expression" dxfId="122" priority="25">
      <formula>$I$96="Ja"</formula>
    </cfRule>
  </conditionalFormatting>
  <conditionalFormatting sqref="H97">
    <cfRule type="expression" dxfId="121" priority="27">
      <formula>$H$96="Ja"</formula>
    </cfRule>
  </conditionalFormatting>
  <conditionalFormatting sqref="G97">
    <cfRule type="expression" dxfId="120" priority="29">
      <formula>$G$96="Ja"</formula>
    </cfRule>
  </conditionalFormatting>
  <conditionalFormatting sqref="K97">
    <cfRule type="expression" dxfId="119" priority="22">
      <formula>$K$96="Nein | Nej"</formula>
    </cfRule>
  </conditionalFormatting>
  <conditionalFormatting sqref="K97">
    <cfRule type="expression" dxfId="118" priority="21">
      <formula>$K$96="Ja"</formula>
    </cfRule>
  </conditionalFormatting>
  <conditionalFormatting sqref="L97">
    <cfRule type="expression" dxfId="117" priority="20">
      <formula>$L$96="Nein | Nej"</formula>
    </cfRule>
  </conditionalFormatting>
  <conditionalFormatting sqref="L97">
    <cfRule type="expression" dxfId="116" priority="19">
      <formula>$L$96="Ja"</formula>
    </cfRule>
  </conditionalFormatting>
  <conditionalFormatting sqref="M97">
    <cfRule type="expression" dxfId="115" priority="18">
      <formula>$M$96="Nein | Nej"</formula>
    </cfRule>
  </conditionalFormatting>
  <conditionalFormatting sqref="M97">
    <cfRule type="expression" dxfId="114" priority="17">
      <formula>$M$96="Ja"</formula>
    </cfRule>
  </conditionalFormatting>
  <conditionalFormatting sqref="N97">
    <cfRule type="expression" dxfId="113" priority="16">
      <formula>$N$96="Nein | Nej"</formula>
    </cfRule>
  </conditionalFormatting>
  <conditionalFormatting sqref="N97">
    <cfRule type="expression" dxfId="112" priority="15">
      <formula>$N$96="Ja"</formula>
    </cfRule>
  </conditionalFormatting>
  <conditionalFormatting sqref="O97">
    <cfRule type="expression" dxfId="111" priority="14">
      <formula>$O$96="Nein | Nej"</formula>
    </cfRule>
  </conditionalFormatting>
  <conditionalFormatting sqref="O97">
    <cfRule type="expression" dxfId="110" priority="13">
      <formula>$O$96="Ja"</formula>
    </cfRule>
  </conditionalFormatting>
  <conditionalFormatting sqref="P97">
    <cfRule type="expression" dxfId="109" priority="12">
      <formula>$P$96="Nein | Nej"</formula>
    </cfRule>
  </conditionalFormatting>
  <conditionalFormatting sqref="P97">
    <cfRule type="expression" dxfId="108" priority="11">
      <formula>$P$96="Ja"</formula>
    </cfRule>
  </conditionalFormatting>
  <conditionalFormatting sqref="Q84:Q85">
    <cfRule type="cellIs" dxfId="107" priority="10" operator="equal">
      <formula>0</formula>
    </cfRule>
  </conditionalFormatting>
  <conditionalFormatting sqref="H98">
    <cfRule type="expression" dxfId="106" priority="8">
      <formula>$H$96="Nein | Nej"</formula>
    </cfRule>
  </conditionalFormatting>
  <conditionalFormatting sqref="I98">
    <cfRule type="expression" dxfId="105" priority="7">
      <formula>$I$96="Nein | Nej"</formula>
    </cfRule>
  </conditionalFormatting>
  <conditionalFormatting sqref="J98:J99">
    <cfRule type="expression" dxfId="104" priority="6">
      <formula>$J$96="Nein | Nej"</formula>
    </cfRule>
  </conditionalFormatting>
  <conditionalFormatting sqref="K98:K99">
    <cfRule type="expression" dxfId="103" priority="5">
      <formula>$K$96="Nein | Nej"</formula>
    </cfRule>
  </conditionalFormatting>
  <conditionalFormatting sqref="L98:L99">
    <cfRule type="expression" dxfId="102" priority="4">
      <formula>$L$96="Nein | Nej"</formula>
    </cfRule>
  </conditionalFormatting>
  <conditionalFormatting sqref="M98:M99">
    <cfRule type="expression" dxfId="101" priority="3">
      <formula>$M$96="Nein | Nej"</formula>
    </cfRule>
  </conditionalFormatting>
  <conditionalFormatting sqref="N98:N99">
    <cfRule type="expression" dxfId="100" priority="2">
      <formula>$N$96="Nein | Nej"</formula>
    </cfRule>
  </conditionalFormatting>
  <conditionalFormatting sqref="O98:O99">
    <cfRule type="expression" dxfId="99" priority="1">
      <formula>$O$96="Nein | Nej"</formula>
    </cfRule>
  </conditionalFormatting>
  <dataValidations disablePrompts="1" count="15">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decimal" operator="greaterThanOrEqual" allowBlank="1" showInputMessage="1" showErrorMessage="1" sqref="K34:O48 I67:K69 P88:Q92 K52:N6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custom" allowBlank="1" showInputMessage="1" showErrorMessage="1" sqref="G96">
      <formula1>"Ja"</formula1>
    </dataValidation>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allowBlank="1" showInputMessage="1" showErrorMessage="1" error="Bitte tragen Sie entweder &quot;DE&quot; oder DK&quot; ein. | Venligst indsæt enten &quot;DE&quot; eller &quot;DK&quot;" sqref="D3"/>
  </dataValidations>
  <pageMargins left="0.25" right="0.25" top="0.75" bottom="0.75" header="0.3" footer="0.3"/>
  <pageSetup paperSize="9" scale="54" fitToHeight="2" orientation="landscape" r:id="rId1"/>
  <headerFooter alignWithMargins="0">
    <oddHeader>&amp;L&amp;"-,Fett"&amp;16 14. Partnerbudget Projektpartner 11</oddHeader>
    <oddFooter>&amp;L&amp;"-,Fett"&amp;KFF0000Budgetmodel 2 - Version 2.0.6&amp;R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K1" sqref="K1:K6"/>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7" t="s">
        <v>229</v>
      </c>
      <c r="C1" s="558"/>
      <c r="D1" s="558"/>
      <c r="E1" s="558"/>
      <c r="F1" s="558"/>
      <c r="G1" s="558"/>
      <c r="H1" s="558"/>
      <c r="I1" s="559"/>
      <c r="J1" s="42"/>
      <c r="K1" s="531" t="s">
        <v>152</v>
      </c>
      <c r="L1" s="522" t="s">
        <v>158</v>
      </c>
      <c r="M1" s="523"/>
      <c r="N1" s="523"/>
      <c r="O1" s="523"/>
      <c r="P1" s="523"/>
      <c r="Q1" s="5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8" t="s">
        <v>85</v>
      </c>
      <c r="C2" s="569"/>
      <c r="D2" s="625" t="str">
        <f>IF('Angaben-Oplysninger'!E4="","",'Angaben-Oplysninger'!E4)</f>
        <v/>
      </c>
      <c r="E2" s="625"/>
      <c r="F2" s="569" t="s">
        <v>86</v>
      </c>
      <c r="G2" s="569"/>
      <c r="H2" s="626" t="str">
        <f>K85</f>
        <v>-</v>
      </c>
      <c r="I2" s="627"/>
      <c r="J2" s="44"/>
      <c r="K2" s="532"/>
      <c r="L2" s="525"/>
      <c r="M2" s="526"/>
      <c r="N2" s="526"/>
      <c r="O2" s="526"/>
      <c r="P2" s="526"/>
      <c r="Q2" s="527"/>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8" t="s">
        <v>87</v>
      </c>
      <c r="C3" s="569"/>
      <c r="D3" s="625" t="str">
        <f>IF('Angaben-Oplysninger'!F24="","",'Angaben-Oplysninger'!F24)</f>
        <v/>
      </c>
      <c r="E3" s="625"/>
      <c r="F3" s="569" t="s">
        <v>88</v>
      </c>
      <c r="G3" s="569"/>
      <c r="H3" s="629">
        <f>J81</f>
        <v>0</v>
      </c>
      <c r="I3" s="630"/>
      <c r="J3" s="44"/>
      <c r="K3" s="532"/>
      <c r="L3" s="525"/>
      <c r="M3" s="526"/>
      <c r="N3" s="526"/>
      <c r="O3" s="526"/>
      <c r="P3" s="526"/>
      <c r="Q3" s="527"/>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8" t="s">
        <v>113</v>
      </c>
      <c r="C4" s="569"/>
      <c r="D4" s="625" t="str">
        <f>IF('Angaben-Oplysninger'!D24="","",'Angaben-Oplysninger'!D24)</f>
        <v/>
      </c>
      <c r="E4" s="625"/>
      <c r="F4" s="569" t="s">
        <v>89</v>
      </c>
      <c r="G4" s="569"/>
      <c r="H4" s="629">
        <f>I85</f>
        <v>0</v>
      </c>
      <c r="I4" s="630"/>
      <c r="J4" s="44"/>
      <c r="K4" s="532"/>
      <c r="L4" s="525"/>
      <c r="M4" s="526"/>
      <c r="N4" s="526"/>
      <c r="O4" s="526"/>
      <c r="P4" s="526"/>
      <c r="Q4" s="527"/>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3" t="s">
        <v>114</v>
      </c>
      <c r="C5" s="624"/>
      <c r="D5" s="628" t="str">
        <f>'Angaben-Oplysninger'!C24</f>
        <v>Projektpartner 12</v>
      </c>
      <c r="E5" s="628"/>
      <c r="F5" s="624" t="s">
        <v>90</v>
      </c>
      <c r="G5" s="624"/>
      <c r="H5" s="566" t="str">
        <f>IF(H2="-","-",H3*(100%-H2))</f>
        <v>-</v>
      </c>
      <c r="I5" s="567"/>
      <c r="J5" s="44"/>
      <c r="K5" s="532"/>
      <c r="L5" s="525"/>
      <c r="M5" s="526"/>
      <c r="N5" s="526"/>
      <c r="O5" s="526"/>
      <c r="P5" s="526"/>
      <c r="Q5" s="527"/>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3"/>
      <c r="L6" s="528"/>
      <c r="M6" s="529"/>
      <c r="N6" s="529"/>
      <c r="O6" s="529"/>
      <c r="P6" s="529"/>
      <c r="Q6" s="530"/>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60" t="s">
        <v>360</v>
      </c>
      <c r="C8" s="561"/>
      <c r="D8" s="561"/>
      <c r="E8" s="631" t="s">
        <v>159</v>
      </c>
      <c r="F8" s="301"/>
      <c r="G8" s="301"/>
      <c r="H8" s="301"/>
      <c r="I8" s="301"/>
      <c r="J8" s="301"/>
      <c r="K8" s="301"/>
      <c r="L8" s="301"/>
      <c r="M8" s="301"/>
      <c r="N8" s="301"/>
      <c r="O8" s="301"/>
      <c r="P8" s="301"/>
      <c r="Q8" s="632"/>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2"/>
      <c r="C9" s="563"/>
      <c r="D9" s="563"/>
      <c r="E9" s="114" t="s">
        <v>108</v>
      </c>
      <c r="F9" s="508" t="s">
        <v>335</v>
      </c>
      <c r="G9" s="508"/>
      <c r="H9" s="113" t="s">
        <v>243</v>
      </c>
      <c r="I9" s="113" t="s">
        <v>80</v>
      </c>
      <c r="J9" s="113" t="s">
        <v>6</v>
      </c>
      <c r="K9" s="113" t="s">
        <v>80</v>
      </c>
      <c r="L9" s="113" t="s">
        <v>7</v>
      </c>
      <c r="M9" s="113" t="s">
        <v>80</v>
      </c>
      <c r="N9" s="113" t="s">
        <v>8</v>
      </c>
      <c r="O9" s="113" t="s">
        <v>20</v>
      </c>
      <c r="P9" s="508" t="s">
        <v>336</v>
      </c>
      <c r="Q9" s="635"/>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2"/>
      <c r="C10" s="563"/>
      <c r="D10" s="563"/>
      <c r="E10" s="47" t="s">
        <v>334</v>
      </c>
      <c r="F10" s="492"/>
      <c r="G10" s="492"/>
      <c r="H10" s="202">
        <f>IF($D$3="DE",62,IF($D$3="DK",68,0))</f>
        <v>0</v>
      </c>
      <c r="I10" s="213"/>
      <c r="J10" s="200">
        <f>$H10*I10*1720</f>
        <v>0</v>
      </c>
      <c r="K10" s="213">
        <v>0</v>
      </c>
      <c r="L10" s="200">
        <f>$H10*K10*1720</f>
        <v>0</v>
      </c>
      <c r="M10" s="213">
        <v>0</v>
      </c>
      <c r="N10" s="200">
        <f>$H10*M10*1720</f>
        <v>0</v>
      </c>
      <c r="O10" s="204">
        <f>J10+L10+N10</f>
        <v>0</v>
      </c>
      <c r="P10" s="518"/>
      <c r="Q10" s="633"/>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2"/>
      <c r="C11" s="563"/>
      <c r="D11" s="563"/>
      <c r="E11" s="47" t="s">
        <v>83</v>
      </c>
      <c r="F11" s="492"/>
      <c r="G11" s="492"/>
      <c r="H11" s="202">
        <f>IF($D$3="DE",46,IF($D$3="DK",51,0))</f>
        <v>0</v>
      </c>
      <c r="I11" s="213">
        <v>0</v>
      </c>
      <c r="J11" s="200">
        <f>$H11*I11*1720</f>
        <v>0</v>
      </c>
      <c r="K11" s="213">
        <v>0</v>
      </c>
      <c r="L11" s="200">
        <f>$H11*K11*1720</f>
        <v>0</v>
      </c>
      <c r="M11" s="213">
        <v>0</v>
      </c>
      <c r="N11" s="200">
        <f>$H11*M11*1720</f>
        <v>0</v>
      </c>
      <c r="O11" s="204">
        <f>J11+L11+N11</f>
        <v>0</v>
      </c>
      <c r="P11" s="518"/>
      <c r="Q11" s="633"/>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2"/>
      <c r="C12" s="563"/>
      <c r="D12" s="563"/>
      <c r="E12" s="48" t="s">
        <v>84</v>
      </c>
      <c r="F12" s="611"/>
      <c r="G12" s="611"/>
      <c r="H12" s="203">
        <f>IF($D$3="DE",31,IF($D$3="DK",33,0))</f>
        <v>0</v>
      </c>
      <c r="I12" s="214">
        <v>0</v>
      </c>
      <c r="J12" s="201">
        <f>$H12*I12*1720</f>
        <v>0</v>
      </c>
      <c r="K12" s="214">
        <v>0</v>
      </c>
      <c r="L12" s="201">
        <f>$H12*K12*1720</f>
        <v>0</v>
      </c>
      <c r="M12" s="214">
        <v>0</v>
      </c>
      <c r="N12" s="201">
        <f>$H12*M12*1720</f>
        <v>0</v>
      </c>
      <c r="O12" s="205">
        <f>J12+L12+N12</f>
        <v>0</v>
      </c>
      <c r="P12" s="519"/>
      <c r="Q12" s="63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4"/>
      <c r="C13" s="565"/>
      <c r="D13" s="565"/>
      <c r="E13" s="511" t="s">
        <v>20</v>
      </c>
      <c r="F13" s="512"/>
      <c r="G13" s="512"/>
      <c r="H13" s="512"/>
      <c r="I13" s="513">
        <f>SUM(J10:J12)</f>
        <v>0</v>
      </c>
      <c r="J13" s="513"/>
      <c r="K13" s="513">
        <f>SUM(L10:L12)</f>
        <v>0</v>
      </c>
      <c r="L13" s="513"/>
      <c r="M13" s="513">
        <f>SUM(N10:N12)</f>
        <v>0</v>
      </c>
      <c r="N13" s="513"/>
      <c r="O13" s="206">
        <f>I13+K13+M13</f>
        <v>0</v>
      </c>
      <c r="P13" s="520"/>
      <c r="Q13" s="521"/>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6" t="s">
        <v>386</v>
      </c>
      <c r="C15" s="497"/>
      <c r="D15" s="498"/>
      <c r="E15" s="514" t="s">
        <v>311</v>
      </c>
      <c r="F15" s="515"/>
      <c r="G15" s="515"/>
      <c r="H15" s="515"/>
      <c r="I15" s="515"/>
      <c r="J15" s="515"/>
      <c r="K15" s="515"/>
      <c r="L15" s="515"/>
      <c r="M15" s="516"/>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9"/>
      <c r="C16" s="500"/>
      <c r="D16" s="501"/>
      <c r="E16" s="119" t="s">
        <v>108</v>
      </c>
      <c r="F16" s="508" t="s">
        <v>335</v>
      </c>
      <c r="G16" s="508"/>
      <c r="H16" s="119" t="s">
        <v>243</v>
      </c>
      <c r="I16" s="119" t="s">
        <v>80</v>
      </c>
      <c r="J16" s="119" t="s">
        <v>310</v>
      </c>
      <c r="K16" s="517" t="s">
        <v>336</v>
      </c>
      <c r="L16" s="517"/>
      <c r="M16" s="517"/>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9"/>
      <c r="C17" s="500"/>
      <c r="D17" s="501"/>
      <c r="E17" s="120" t="s">
        <v>82</v>
      </c>
      <c r="F17" s="509"/>
      <c r="G17" s="509"/>
      <c r="H17" s="200">
        <f>IF($D$3="DE",62,IF($D$3="DK",68,0))</f>
        <v>0</v>
      </c>
      <c r="I17" s="215">
        <v>0</v>
      </c>
      <c r="J17" s="200">
        <f>$H17*I17*430</f>
        <v>0</v>
      </c>
      <c r="K17" s="518"/>
      <c r="L17" s="518"/>
      <c r="M17" s="518"/>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2"/>
      <c r="C18" s="503"/>
      <c r="D18" s="504"/>
      <c r="E18" s="120" t="s">
        <v>83</v>
      </c>
      <c r="F18" s="509"/>
      <c r="G18" s="509"/>
      <c r="H18" s="200">
        <f>IF($D$3="DE",46,IF($D$3="DK",51,0))</f>
        <v>0</v>
      </c>
      <c r="I18" s="215">
        <v>0</v>
      </c>
      <c r="J18" s="200">
        <f>$H18*I18*430</f>
        <v>0</v>
      </c>
      <c r="K18" s="518"/>
      <c r="L18" s="518"/>
      <c r="M18" s="518"/>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2"/>
      <c r="C19" s="503"/>
      <c r="D19" s="504"/>
      <c r="E19" s="121" t="s">
        <v>84</v>
      </c>
      <c r="F19" s="510"/>
      <c r="G19" s="510"/>
      <c r="H19" s="201">
        <f>IF($D$3="DE",31,IF($D$3="DK",33,0))</f>
        <v>0</v>
      </c>
      <c r="I19" s="216">
        <v>0</v>
      </c>
      <c r="J19" s="201">
        <f>$H19*I19*430</f>
        <v>0</v>
      </c>
      <c r="K19" s="519"/>
      <c r="L19" s="519"/>
      <c r="M19" s="519"/>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5"/>
      <c r="C20" s="506"/>
      <c r="D20" s="507"/>
      <c r="E20" s="511" t="s">
        <v>20</v>
      </c>
      <c r="F20" s="512"/>
      <c r="G20" s="512"/>
      <c r="H20" s="512"/>
      <c r="I20" s="513">
        <f>SUM(J17:J19)</f>
        <v>0</v>
      </c>
      <c r="J20" s="513"/>
      <c r="K20" s="520"/>
      <c r="L20" s="520"/>
      <c r="M20" s="521"/>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7"/>
      <c r="B21" s="117"/>
      <c r="C21" s="117"/>
      <c r="D21" s="117"/>
      <c r="E21" s="117"/>
      <c r="F21" s="117"/>
      <c r="G21" s="117"/>
      <c r="H21" s="117"/>
      <c r="I21" s="117"/>
      <c r="J21" s="117"/>
      <c r="K21" s="117"/>
      <c r="L21" s="117"/>
      <c r="M21" s="117"/>
      <c r="N21" s="117"/>
      <c r="O21" s="117"/>
      <c r="P21" s="117"/>
      <c r="Q21" s="117"/>
    </row>
    <row r="22" spans="1:335" s="45" customFormat="1" ht="37.5" customHeight="1" x14ac:dyDescent="0.25">
      <c r="A22" s="44"/>
      <c r="B22" s="548" t="s">
        <v>230</v>
      </c>
      <c r="C22" s="549"/>
      <c r="D22" s="549"/>
      <c r="E22" s="550"/>
      <c r="F22" s="664" t="s">
        <v>160</v>
      </c>
      <c r="G22" s="665"/>
      <c r="H22" s="665"/>
      <c r="I22" s="665"/>
      <c r="J22" s="665"/>
      <c r="K22" s="665"/>
      <c r="L22" s="666"/>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1"/>
      <c r="C23" s="552"/>
      <c r="D23" s="552"/>
      <c r="E23" s="553"/>
      <c r="F23" s="671"/>
      <c r="G23" s="672"/>
      <c r="H23" s="113">
        <v>1</v>
      </c>
      <c r="I23" s="113">
        <v>2</v>
      </c>
      <c r="J23" s="113">
        <v>3</v>
      </c>
      <c r="K23" s="113" t="s">
        <v>310</v>
      </c>
      <c r="L23" s="115"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1"/>
      <c r="C24" s="552"/>
      <c r="D24" s="552"/>
      <c r="E24" s="553"/>
      <c r="F24" s="104">
        <v>0.15</v>
      </c>
      <c r="G24" s="105" t="s">
        <v>10</v>
      </c>
      <c r="H24" s="198">
        <f>I13</f>
        <v>0</v>
      </c>
      <c r="I24" s="198">
        <f>K13</f>
        <v>0</v>
      </c>
      <c r="J24" s="198">
        <f>M13</f>
        <v>0</v>
      </c>
      <c r="K24" s="198">
        <f>I20</f>
        <v>0</v>
      </c>
      <c r="L24" s="199">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4"/>
      <c r="C25" s="555"/>
      <c r="D25" s="555"/>
      <c r="E25" s="556"/>
      <c r="F25" s="660" t="s">
        <v>20</v>
      </c>
      <c r="G25" s="661"/>
      <c r="H25" s="191">
        <f>H24*$F$24</f>
        <v>0</v>
      </c>
      <c r="I25" s="191">
        <f>I24*$F$24</f>
        <v>0</v>
      </c>
      <c r="J25" s="191">
        <f>J24*$F$24</f>
        <v>0</v>
      </c>
      <c r="K25" s="191">
        <f>K24*$F$24</f>
        <v>0</v>
      </c>
      <c r="L25" s="197">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8" t="s">
        <v>231</v>
      </c>
      <c r="C27" s="549"/>
      <c r="D27" s="549"/>
      <c r="E27" s="549"/>
      <c r="F27" s="664" t="s">
        <v>163</v>
      </c>
      <c r="G27" s="665"/>
      <c r="H27" s="665"/>
      <c r="I27" s="665"/>
      <c r="J27" s="665"/>
      <c r="K27" s="665"/>
      <c r="L27" s="666"/>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1"/>
      <c r="C28" s="552"/>
      <c r="D28" s="552"/>
      <c r="E28" s="552"/>
      <c r="F28" s="671"/>
      <c r="G28" s="672"/>
      <c r="H28" s="113">
        <v>1</v>
      </c>
      <c r="I28" s="113">
        <v>2</v>
      </c>
      <c r="J28" s="113">
        <v>3</v>
      </c>
      <c r="K28" s="124" t="s">
        <v>310</v>
      </c>
      <c r="L28" s="115"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1"/>
      <c r="C29" s="552"/>
      <c r="D29" s="552"/>
      <c r="E29" s="552"/>
      <c r="F29" s="4">
        <v>0.06</v>
      </c>
      <c r="G29" s="57" t="s">
        <v>10</v>
      </c>
      <c r="H29" s="188">
        <f>I13</f>
        <v>0</v>
      </c>
      <c r="I29" s="188">
        <f>K13</f>
        <v>0</v>
      </c>
      <c r="J29" s="188">
        <f>M13</f>
        <v>0</v>
      </c>
      <c r="K29" s="176"/>
      <c r="L29" s="195">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4"/>
      <c r="C30" s="555"/>
      <c r="D30" s="555"/>
      <c r="E30" s="555"/>
      <c r="F30" s="662" t="s">
        <v>93</v>
      </c>
      <c r="G30" s="663"/>
      <c r="H30" s="191">
        <f>H29*$F$29</f>
        <v>0</v>
      </c>
      <c r="I30" s="191">
        <f>I29*$F$29</f>
        <v>0</v>
      </c>
      <c r="J30" s="191">
        <f>J29*$F$29</f>
        <v>0</v>
      </c>
      <c r="K30" s="196"/>
      <c r="L30" s="197">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7" customFormat="1" ht="15" customHeight="1" thickBot="1" x14ac:dyDescent="0.3"/>
    <row r="32" spans="1:335" s="56" customFormat="1" ht="37.5" customHeight="1" x14ac:dyDescent="0.25">
      <c r="A32" s="44"/>
      <c r="B32" s="496" t="s">
        <v>273</v>
      </c>
      <c r="C32" s="497"/>
      <c r="D32" s="643"/>
      <c r="E32" s="631" t="s">
        <v>94</v>
      </c>
      <c r="F32" s="301"/>
      <c r="G32" s="301"/>
      <c r="H32" s="301"/>
      <c r="I32" s="301"/>
      <c r="J32" s="632"/>
      <c r="K32" s="667" t="s">
        <v>91</v>
      </c>
      <c r="L32" s="667"/>
      <c r="M32" s="667"/>
      <c r="N32" s="667"/>
      <c r="O32" s="667"/>
      <c r="P32" s="667"/>
      <c r="Q32" s="668"/>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9"/>
      <c r="C33" s="500"/>
      <c r="D33" s="501"/>
      <c r="E33" s="673" t="s">
        <v>115</v>
      </c>
      <c r="F33" s="674"/>
      <c r="G33" s="674" t="s">
        <v>164</v>
      </c>
      <c r="H33" s="674"/>
      <c r="I33" s="143" t="s">
        <v>95</v>
      </c>
      <c r="J33" s="144" t="s">
        <v>96</v>
      </c>
      <c r="K33" s="95">
        <v>1</v>
      </c>
      <c r="L33" s="113">
        <v>2</v>
      </c>
      <c r="M33" s="113">
        <v>3</v>
      </c>
      <c r="N33" s="119" t="s">
        <v>310</v>
      </c>
      <c r="O33" s="113" t="s">
        <v>93</v>
      </c>
      <c r="P33" s="669" t="s">
        <v>81</v>
      </c>
      <c r="Q33" s="670"/>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9"/>
      <c r="C34" s="500"/>
      <c r="D34" s="501"/>
      <c r="E34" s="575" t="s">
        <v>2</v>
      </c>
      <c r="F34" s="576"/>
      <c r="G34" s="576" t="s">
        <v>3</v>
      </c>
      <c r="H34" s="576"/>
      <c r="I34" s="129" t="s">
        <v>154</v>
      </c>
      <c r="J34" s="145" t="s">
        <v>121</v>
      </c>
      <c r="K34" s="151">
        <v>500</v>
      </c>
      <c r="L34" s="152">
        <v>150</v>
      </c>
      <c r="M34" s="152">
        <v>150</v>
      </c>
      <c r="N34" s="152">
        <v>40</v>
      </c>
      <c r="O34" s="153">
        <f>SUM(K34:N34)</f>
        <v>840</v>
      </c>
      <c r="P34" s="488"/>
      <c r="Q34" s="489"/>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9"/>
      <c r="C35" s="500"/>
      <c r="D35" s="501"/>
      <c r="E35" s="493"/>
      <c r="F35" s="492"/>
      <c r="G35" s="492"/>
      <c r="H35" s="492"/>
      <c r="I35" s="217"/>
      <c r="J35" s="218"/>
      <c r="K35" s="147"/>
      <c r="L35" s="148"/>
      <c r="M35" s="148"/>
      <c r="N35" s="148"/>
      <c r="O35" s="154">
        <f t="shared" ref="O35:O47" si="0">SUM(K35:N35)</f>
        <v>0</v>
      </c>
      <c r="P35" s="490"/>
      <c r="Q35" s="491"/>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9"/>
      <c r="C36" s="500"/>
      <c r="D36" s="501"/>
      <c r="E36" s="493"/>
      <c r="F36" s="492"/>
      <c r="G36" s="492"/>
      <c r="H36" s="492"/>
      <c r="I36" s="217"/>
      <c r="J36" s="218"/>
      <c r="K36" s="147"/>
      <c r="L36" s="148"/>
      <c r="M36" s="148"/>
      <c r="N36" s="148"/>
      <c r="O36" s="154">
        <f t="shared" si="0"/>
        <v>0</v>
      </c>
      <c r="P36" s="490"/>
      <c r="Q36" s="491"/>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9"/>
      <c r="C37" s="500"/>
      <c r="D37" s="501"/>
      <c r="E37" s="493"/>
      <c r="F37" s="492"/>
      <c r="G37" s="492"/>
      <c r="H37" s="492"/>
      <c r="I37" s="217"/>
      <c r="J37" s="218"/>
      <c r="K37" s="147"/>
      <c r="L37" s="148"/>
      <c r="M37" s="148"/>
      <c r="N37" s="148"/>
      <c r="O37" s="154">
        <f t="shared" si="0"/>
        <v>0</v>
      </c>
      <c r="P37" s="490"/>
      <c r="Q37" s="491"/>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9"/>
      <c r="C38" s="500"/>
      <c r="D38" s="501"/>
      <c r="E38" s="493"/>
      <c r="F38" s="492"/>
      <c r="G38" s="492"/>
      <c r="H38" s="492"/>
      <c r="I38" s="217"/>
      <c r="J38" s="218"/>
      <c r="K38" s="147"/>
      <c r="L38" s="148"/>
      <c r="M38" s="148"/>
      <c r="N38" s="148"/>
      <c r="O38" s="154">
        <f t="shared" si="0"/>
        <v>0</v>
      </c>
      <c r="P38" s="490"/>
      <c r="Q38" s="491"/>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9"/>
      <c r="C39" s="500"/>
      <c r="D39" s="501"/>
      <c r="E39" s="493"/>
      <c r="F39" s="492"/>
      <c r="G39" s="492"/>
      <c r="H39" s="492"/>
      <c r="I39" s="217"/>
      <c r="J39" s="218"/>
      <c r="K39" s="147"/>
      <c r="L39" s="148"/>
      <c r="M39" s="148"/>
      <c r="N39" s="148"/>
      <c r="O39" s="154">
        <f t="shared" si="0"/>
        <v>0</v>
      </c>
      <c r="P39" s="490"/>
      <c r="Q39" s="491"/>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9"/>
      <c r="C40" s="500"/>
      <c r="D40" s="501"/>
      <c r="E40" s="493"/>
      <c r="F40" s="492"/>
      <c r="G40" s="492"/>
      <c r="H40" s="492"/>
      <c r="I40" s="217"/>
      <c r="J40" s="218"/>
      <c r="K40" s="147"/>
      <c r="L40" s="148"/>
      <c r="M40" s="148"/>
      <c r="N40" s="148"/>
      <c r="O40" s="154">
        <f t="shared" si="0"/>
        <v>0</v>
      </c>
      <c r="P40" s="490"/>
      <c r="Q40" s="491"/>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9"/>
      <c r="C41" s="500"/>
      <c r="D41" s="501"/>
      <c r="E41" s="493"/>
      <c r="F41" s="492"/>
      <c r="G41" s="492"/>
      <c r="H41" s="492"/>
      <c r="I41" s="217"/>
      <c r="J41" s="218"/>
      <c r="K41" s="147"/>
      <c r="L41" s="148"/>
      <c r="M41" s="148"/>
      <c r="N41" s="148"/>
      <c r="O41" s="154">
        <f t="shared" si="0"/>
        <v>0</v>
      </c>
      <c r="P41" s="490"/>
      <c r="Q41" s="491"/>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9"/>
      <c r="C42" s="500"/>
      <c r="D42" s="501"/>
      <c r="E42" s="493"/>
      <c r="F42" s="492"/>
      <c r="G42" s="492"/>
      <c r="H42" s="492"/>
      <c r="I42" s="217"/>
      <c r="J42" s="218"/>
      <c r="K42" s="147"/>
      <c r="L42" s="148"/>
      <c r="M42" s="148"/>
      <c r="N42" s="148"/>
      <c r="O42" s="154">
        <f t="shared" si="0"/>
        <v>0</v>
      </c>
      <c r="P42" s="490"/>
      <c r="Q42" s="491"/>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9"/>
      <c r="C43" s="500"/>
      <c r="D43" s="501"/>
      <c r="E43" s="493"/>
      <c r="F43" s="492"/>
      <c r="G43" s="492"/>
      <c r="H43" s="492"/>
      <c r="I43" s="217"/>
      <c r="J43" s="218"/>
      <c r="K43" s="147"/>
      <c r="L43" s="148"/>
      <c r="M43" s="148"/>
      <c r="N43" s="148"/>
      <c r="O43" s="154">
        <f t="shared" si="0"/>
        <v>0</v>
      </c>
      <c r="P43" s="490"/>
      <c r="Q43" s="491"/>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9"/>
      <c r="C44" s="500"/>
      <c r="D44" s="501"/>
      <c r="E44" s="493"/>
      <c r="F44" s="492"/>
      <c r="G44" s="492"/>
      <c r="H44" s="492"/>
      <c r="I44" s="217"/>
      <c r="J44" s="218"/>
      <c r="K44" s="147"/>
      <c r="L44" s="148"/>
      <c r="M44" s="148"/>
      <c r="N44" s="148"/>
      <c r="O44" s="154">
        <f t="shared" si="0"/>
        <v>0</v>
      </c>
      <c r="P44" s="490"/>
      <c r="Q44" s="491"/>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9"/>
      <c r="C45" s="500"/>
      <c r="D45" s="501"/>
      <c r="E45" s="493"/>
      <c r="F45" s="492"/>
      <c r="G45" s="492"/>
      <c r="H45" s="492"/>
      <c r="I45" s="217"/>
      <c r="J45" s="218"/>
      <c r="K45" s="147"/>
      <c r="L45" s="148"/>
      <c r="M45" s="148"/>
      <c r="N45" s="148"/>
      <c r="O45" s="154">
        <f t="shared" si="0"/>
        <v>0</v>
      </c>
      <c r="P45" s="490"/>
      <c r="Q45" s="491"/>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9"/>
      <c r="C46" s="500"/>
      <c r="D46" s="501"/>
      <c r="E46" s="493"/>
      <c r="F46" s="492"/>
      <c r="G46" s="492"/>
      <c r="H46" s="492"/>
      <c r="I46" s="217"/>
      <c r="J46" s="218"/>
      <c r="K46" s="147"/>
      <c r="L46" s="148"/>
      <c r="M46" s="148"/>
      <c r="N46" s="148"/>
      <c r="O46" s="154">
        <f t="shared" si="0"/>
        <v>0</v>
      </c>
      <c r="P46" s="490"/>
      <c r="Q46" s="491"/>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9"/>
      <c r="C47" s="500"/>
      <c r="D47" s="501"/>
      <c r="E47" s="493"/>
      <c r="F47" s="492"/>
      <c r="G47" s="492"/>
      <c r="H47" s="492"/>
      <c r="I47" s="217"/>
      <c r="J47" s="218"/>
      <c r="K47" s="147"/>
      <c r="L47" s="148"/>
      <c r="M47" s="148"/>
      <c r="N47" s="148"/>
      <c r="O47" s="154">
        <f t="shared" si="0"/>
        <v>0</v>
      </c>
      <c r="P47" s="490"/>
      <c r="Q47" s="491"/>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9"/>
      <c r="C48" s="500"/>
      <c r="D48" s="501"/>
      <c r="E48" s="494"/>
      <c r="F48" s="495"/>
      <c r="G48" s="495"/>
      <c r="H48" s="495"/>
      <c r="I48" s="219"/>
      <c r="J48" s="220"/>
      <c r="K48" s="149"/>
      <c r="L48" s="150"/>
      <c r="M48" s="150"/>
      <c r="N48" s="148"/>
      <c r="O48" s="154">
        <f>SUM(K48:N48)</f>
        <v>0</v>
      </c>
      <c r="P48" s="490"/>
      <c r="Q48" s="491"/>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5"/>
      <c r="C49" s="506"/>
      <c r="D49" s="507"/>
      <c r="E49" s="636" t="s">
        <v>20</v>
      </c>
      <c r="F49" s="637"/>
      <c r="G49" s="637"/>
      <c r="H49" s="637"/>
      <c r="I49" s="637"/>
      <c r="J49" s="638"/>
      <c r="K49" s="155">
        <f>SUM(K35:K48)</f>
        <v>0</v>
      </c>
      <c r="L49" s="156">
        <f>SUM(L35:L48)</f>
        <v>0</v>
      </c>
      <c r="M49" s="156">
        <f>SUM(M35:M48)</f>
        <v>0</v>
      </c>
      <c r="N49" s="156">
        <f>SUM(N35:N48)</f>
        <v>0</v>
      </c>
      <c r="O49" s="156">
        <f>SUM(K49:N49)</f>
        <v>0</v>
      </c>
      <c r="P49" s="483"/>
      <c r="Q49" s="48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6" t="s">
        <v>274</v>
      </c>
      <c r="C50" s="497"/>
      <c r="D50" s="643"/>
      <c r="E50" s="631" t="s">
        <v>94</v>
      </c>
      <c r="F50" s="301"/>
      <c r="G50" s="301"/>
      <c r="H50" s="301"/>
      <c r="I50" s="301"/>
      <c r="J50" s="632"/>
      <c r="K50" s="480" t="s">
        <v>92</v>
      </c>
      <c r="L50" s="481"/>
      <c r="M50" s="481"/>
      <c r="N50" s="481"/>
      <c r="O50" s="481"/>
      <c r="P50" s="481"/>
      <c r="Q50" s="482"/>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9"/>
      <c r="C51" s="500"/>
      <c r="D51" s="501"/>
      <c r="E51" s="685" t="s">
        <v>97</v>
      </c>
      <c r="F51" s="508"/>
      <c r="G51" s="508" t="s">
        <v>165</v>
      </c>
      <c r="H51" s="508"/>
      <c r="I51" s="113" t="s">
        <v>95</v>
      </c>
      <c r="J51" s="115" t="s">
        <v>96</v>
      </c>
      <c r="K51" s="128" t="s">
        <v>246</v>
      </c>
      <c r="L51" s="127">
        <v>1</v>
      </c>
      <c r="M51" s="127">
        <v>2</v>
      </c>
      <c r="N51" s="127">
        <v>3</v>
      </c>
      <c r="O51" s="127" t="s">
        <v>20</v>
      </c>
      <c r="P51" s="694" t="s">
        <v>81</v>
      </c>
      <c r="Q51" s="695"/>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9"/>
      <c r="C52" s="500"/>
      <c r="D52" s="501"/>
      <c r="E52" s="575" t="s">
        <v>4</v>
      </c>
      <c r="F52" s="576"/>
      <c r="G52" s="639" t="s">
        <v>5</v>
      </c>
      <c r="H52" s="639"/>
      <c r="I52" s="129" t="s">
        <v>9</v>
      </c>
      <c r="J52" s="145" t="s">
        <v>11</v>
      </c>
      <c r="K52" s="157">
        <v>3000</v>
      </c>
      <c r="L52" s="158">
        <v>1000</v>
      </c>
      <c r="M52" s="158">
        <v>1000</v>
      </c>
      <c r="N52" s="158">
        <v>1000</v>
      </c>
      <c r="O52" s="159">
        <f>SUM(L52:N52)</f>
        <v>3000</v>
      </c>
      <c r="P52" s="577"/>
      <c r="Q52" s="696"/>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9"/>
      <c r="C53" s="500"/>
      <c r="D53" s="501"/>
      <c r="E53" s="493"/>
      <c r="F53" s="492"/>
      <c r="G53" s="492"/>
      <c r="H53" s="492"/>
      <c r="I53" s="217"/>
      <c r="J53" s="218"/>
      <c r="K53" s="160"/>
      <c r="L53" s="161"/>
      <c r="M53" s="161"/>
      <c r="N53" s="161"/>
      <c r="O53" s="162">
        <f>SUM(L53:N53)</f>
        <v>0</v>
      </c>
      <c r="P53" s="490"/>
      <c r="Q53" s="491"/>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9"/>
      <c r="C54" s="500"/>
      <c r="D54" s="501"/>
      <c r="E54" s="493"/>
      <c r="F54" s="492"/>
      <c r="G54" s="492"/>
      <c r="H54" s="492"/>
      <c r="I54" s="217"/>
      <c r="J54" s="218"/>
      <c r="K54" s="160"/>
      <c r="L54" s="161"/>
      <c r="M54" s="161"/>
      <c r="N54" s="161"/>
      <c r="O54" s="162">
        <f t="shared" ref="O54:O62" si="1">SUM(L54:N54)</f>
        <v>0</v>
      </c>
      <c r="P54" s="490"/>
      <c r="Q54" s="491"/>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9"/>
      <c r="C55" s="500"/>
      <c r="D55" s="501"/>
      <c r="E55" s="493"/>
      <c r="F55" s="492"/>
      <c r="G55" s="492"/>
      <c r="H55" s="492"/>
      <c r="I55" s="217"/>
      <c r="J55" s="218"/>
      <c r="K55" s="160"/>
      <c r="L55" s="161"/>
      <c r="M55" s="161"/>
      <c r="N55" s="161"/>
      <c r="O55" s="162">
        <f t="shared" si="1"/>
        <v>0</v>
      </c>
      <c r="P55" s="490"/>
      <c r="Q55" s="491"/>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9"/>
      <c r="C56" s="500"/>
      <c r="D56" s="501"/>
      <c r="E56" s="493"/>
      <c r="F56" s="492"/>
      <c r="G56" s="492"/>
      <c r="H56" s="492"/>
      <c r="I56" s="217"/>
      <c r="J56" s="218"/>
      <c r="K56" s="160"/>
      <c r="L56" s="161"/>
      <c r="M56" s="161"/>
      <c r="N56" s="161"/>
      <c r="O56" s="162">
        <f t="shared" si="1"/>
        <v>0</v>
      </c>
      <c r="P56" s="490"/>
      <c r="Q56" s="491"/>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9"/>
      <c r="C57" s="500"/>
      <c r="D57" s="501"/>
      <c r="E57" s="493"/>
      <c r="F57" s="492"/>
      <c r="G57" s="492"/>
      <c r="H57" s="492"/>
      <c r="I57" s="217"/>
      <c r="J57" s="218"/>
      <c r="K57" s="160"/>
      <c r="L57" s="161"/>
      <c r="M57" s="161"/>
      <c r="N57" s="161"/>
      <c r="O57" s="162">
        <f t="shared" si="1"/>
        <v>0</v>
      </c>
      <c r="P57" s="490"/>
      <c r="Q57" s="491"/>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9"/>
      <c r="C58" s="500"/>
      <c r="D58" s="501"/>
      <c r="E58" s="493"/>
      <c r="F58" s="492"/>
      <c r="G58" s="492"/>
      <c r="H58" s="492"/>
      <c r="I58" s="217"/>
      <c r="J58" s="218"/>
      <c r="K58" s="160"/>
      <c r="L58" s="161"/>
      <c r="M58" s="161"/>
      <c r="N58" s="161"/>
      <c r="O58" s="162">
        <f t="shared" si="1"/>
        <v>0</v>
      </c>
      <c r="P58" s="490"/>
      <c r="Q58" s="491"/>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9"/>
      <c r="C59" s="500"/>
      <c r="D59" s="501"/>
      <c r="E59" s="493"/>
      <c r="F59" s="492"/>
      <c r="G59" s="492"/>
      <c r="H59" s="492"/>
      <c r="I59" s="217"/>
      <c r="J59" s="218"/>
      <c r="K59" s="160"/>
      <c r="L59" s="161"/>
      <c r="M59" s="161"/>
      <c r="N59" s="161"/>
      <c r="O59" s="162">
        <f t="shared" si="1"/>
        <v>0</v>
      </c>
      <c r="P59" s="490"/>
      <c r="Q59" s="491"/>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9"/>
      <c r="C60" s="500"/>
      <c r="D60" s="501"/>
      <c r="E60" s="493"/>
      <c r="F60" s="492"/>
      <c r="G60" s="492"/>
      <c r="H60" s="492"/>
      <c r="I60" s="217"/>
      <c r="J60" s="218"/>
      <c r="K60" s="160"/>
      <c r="L60" s="161"/>
      <c r="M60" s="161"/>
      <c r="N60" s="161"/>
      <c r="O60" s="162">
        <f t="shared" si="1"/>
        <v>0</v>
      </c>
      <c r="P60" s="490"/>
      <c r="Q60" s="491"/>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9"/>
      <c r="C61" s="500"/>
      <c r="D61" s="501"/>
      <c r="E61" s="493"/>
      <c r="F61" s="492"/>
      <c r="G61" s="492"/>
      <c r="H61" s="492"/>
      <c r="I61" s="217"/>
      <c r="J61" s="218"/>
      <c r="K61" s="160"/>
      <c r="L61" s="161"/>
      <c r="M61" s="161"/>
      <c r="N61" s="161"/>
      <c r="O61" s="162">
        <f t="shared" si="1"/>
        <v>0</v>
      </c>
      <c r="P61" s="490"/>
      <c r="Q61" s="491"/>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9"/>
      <c r="C62" s="500"/>
      <c r="D62" s="501"/>
      <c r="E62" s="613"/>
      <c r="F62" s="611"/>
      <c r="G62" s="611"/>
      <c r="H62" s="611"/>
      <c r="I62" s="221"/>
      <c r="J62" s="222"/>
      <c r="K62" s="163"/>
      <c r="L62" s="164"/>
      <c r="M62" s="164"/>
      <c r="N62" s="164"/>
      <c r="O62" s="165">
        <f t="shared" si="1"/>
        <v>0</v>
      </c>
      <c r="P62" s="692"/>
      <c r="Q62" s="693"/>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5"/>
      <c r="C63" s="506"/>
      <c r="D63" s="507"/>
      <c r="E63" s="511" t="s">
        <v>20</v>
      </c>
      <c r="F63" s="512"/>
      <c r="G63" s="512"/>
      <c r="H63" s="512"/>
      <c r="I63" s="512"/>
      <c r="J63" s="644"/>
      <c r="K63" s="166">
        <f>SUM(K53:K62)</f>
        <v>0</v>
      </c>
      <c r="L63" s="167">
        <f>SUM(L53:L62)</f>
        <v>0</v>
      </c>
      <c r="M63" s="167">
        <f>SUM(M53:M62)</f>
        <v>0</v>
      </c>
      <c r="N63" s="167">
        <f>SUM(N53:N62)</f>
        <v>0</v>
      </c>
      <c r="O63" s="167">
        <f>SUM(L63:N63)</f>
        <v>0</v>
      </c>
      <c r="P63" s="483"/>
      <c r="Q63" s="48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7"/>
      <c r="Q64" s="117"/>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6" t="s">
        <v>232</v>
      </c>
      <c r="C65" s="497"/>
      <c r="D65" s="643"/>
      <c r="E65" s="651" t="s">
        <v>149</v>
      </c>
      <c r="F65" s="652"/>
      <c r="G65" s="652"/>
      <c r="H65" s="653"/>
      <c r="I65" s="480" t="s">
        <v>166</v>
      </c>
      <c r="J65" s="481"/>
      <c r="K65" s="481"/>
      <c r="L65" s="481"/>
      <c r="M65" s="482"/>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9"/>
      <c r="C66" s="500"/>
      <c r="D66" s="501"/>
      <c r="E66" s="654"/>
      <c r="F66" s="655"/>
      <c r="G66" s="655"/>
      <c r="H66" s="656"/>
      <c r="I66" s="122" t="s">
        <v>6</v>
      </c>
      <c r="J66" s="75" t="s">
        <v>7</v>
      </c>
      <c r="K66" s="116" t="s">
        <v>8</v>
      </c>
      <c r="L66" s="123" t="s">
        <v>312</v>
      </c>
      <c r="M66" s="115"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9"/>
      <c r="C67" s="500"/>
      <c r="D67" s="501"/>
      <c r="E67" s="657"/>
      <c r="F67" s="658"/>
      <c r="G67" s="658"/>
      <c r="H67" s="659"/>
      <c r="I67" s="168"/>
      <c r="J67" s="169"/>
      <c r="K67" s="170"/>
      <c r="L67" s="171"/>
      <c r="M67" s="172">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9"/>
      <c r="C68" s="500"/>
      <c r="D68" s="501"/>
      <c r="E68" s="657"/>
      <c r="F68" s="658"/>
      <c r="G68" s="658"/>
      <c r="H68" s="659"/>
      <c r="I68" s="168"/>
      <c r="J68" s="169"/>
      <c r="K68" s="170"/>
      <c r="L68" s="171"/>
      <c r="M68" s="172">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9"/>
      <c r="C69" s="500"/>
      <c r="D69" s="501"/>
      <c r="E69" s="686"/>
      <c r="F69" s="687"/>
      <c r="G69" s="687"/>
      <c r="H69" s="688"/>
      <c r="I69" s="173"/>
      <c r="J69" s="174"/>
      <c r="K69" s="175"/>
      <c r="L69" s="176"/>
      <c r="M69" s="177">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5"/>
      <c r="C70" s="506"/>
      <c r="D70" s="507"/>
      <c r="E70" s="689" t="s">
        <v>72</v>
      </c>
      <c r="F70" s="690"/>
      <c r="G70" s="690"/>
      <c r="H70" s="691"/>
      <c r="I70" s="178">
        <f>SUM(I67:I69)</f>
        <v>0</v>
      </c>
      <c r="J70" s="179">
        <f>SUM(J67:J69)</f>
        <v>0</v>
      </c>
      <c r="K70" s="180">
        <f>SUM(K67:K69)</f>
        <v>0</v>
      </c>
      <c r="L70" s="181"/>
      <c r="M70" s="182">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7"/>
      <c r="C71" s="117"/>
      <c r="D71" s="117"/>
      <c r="E71" s="117"/>
      <c r="F71" s="117"/>
      <c r="G71" s="117"/>
      <c r="H71" s="117"/>
      <c r="I71" s="117"/>
      <c r="J71" s="117"/>
      <c r="K71" s="117"/>
      <c r="L71" s="117"/>
      <c r="M71" s="117"/>
      <c r="N71" s="117"/>
      <c r="O71" s="117"/>
      <c r="P71" s="117"/>
      <c r="Q71" s="117"/>
    </row>
    <row r="72" spans="1:335" s="45" customFormat="1" ht="33" customHeight="1" x14ac:dyDescent="0.25">
      <c r="A72" s="9"/>
      <c r="B72" s="645" t="s">
        <v>233</v>
      </c>
      <c r="C72" s="646"/>
      <c r="D72" s="646"/>
      <c r="E72" s="647"/>
      <c r="F72" s="485" t="s">
        <v>166</v>
      </c>
      <c r="G72" s="486"/>
      <c r="H72" s="486"/>
      <c r="I72" s="486"/>
      <c r="J72" s="487"/>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8"/>
      <c r="C73" s="649"/>
      <c r="D73" s="649"/>
      <c r="E73" s="650"/>
      <c r="F73" s="95" t="str">
        <f>J9</f>
        <v>Periode 1</v>
      </c>
      <c r="G73" s="113" t="str">
        <f>L9</f>
        <v>Periode 2</v>
      </c>
      <c r="H73" s="113" t="str">
        <f>N9</f>
        <v>Periode 3</v>
      </c>
      <c r="I73" s="116" t="s">
        <v>312</v>
      </c>
      <c r="J73" s="115"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40" t="s">
        <v>98</v>
      </c>
      <c r="C74" s="641"/>
      <c r="D74" s="641"/>
      <c r="E74" s="642"/>
      <c r="F74" s="183">
        <f>I13</f>
        <v>0</v>
      </c>
      <c r="G74" s="184">
        <f>K13</f>
        <v>0</v>
      </c>
      <c r="H74" s="184">
        <f>M13</f>
        <v>0</v>
      </c>
      <c r="I74" s="184">
        <f>I20</f>
        <v>0</v>
      </c>
      <c r="J74" s="185">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40" t="s">
        <v>167</v>
      </c>
      <c r="C75" s="641"/>
      <c r="D75" s="641"/>
      <c r="E75" s="642"/>
      <c r="F75" s="183">
        <f>H25</f>
        <v>0</v>
      </c>
      <c r="G75" s="184">
        <f>I25</f>
        <v>0</v>
      </c>
      <c r="H75" s="184">
        <f>J25</f>
        <v>0</v>
      </c>
      <c r="I75" s="184">
        <f>K25</f>
        <v>0</v>
      </c>
      <c r="J75" s="185">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40" t="s">
        <v>168</v>
      </c>
      <c r="C76" s="641"/>
      <c r="D76" s="641"/>
      <c r="E76" s="642"/>
      <c r="F76" s="183">
        <f>H30</f>
        <v>0</v>
      </c>
      <c r="G76" s="184">
        <f>I30</f>
        <v>0</v>
      </c>
      <c r="H76" s="184">
        <f>J30</f>
        <v>0</v>
      </c>
      <c r="I76" s="186"/>
      <c r="J76" s="185">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40" t="s">
        <v>99</v>
      </c>
      <c r="C77" s="641"/>
      <c r="D77" s="641"/>
      <c r="E77" s="642"/>
      <c r="F77" s="183">
        <f>K49</f>
        <v>0</v>
      </c>
      <c r="G77" s="184">
        <f>L49</f>
        <v>0</v>
      </c>
      <c r="H77" s="184">
        <f>M49</f>
        <v>0</v>
      </c>
      <c r="I77" s="184">
        <f>N49</f>
        <v>0</v>
      </c>
      <c r="J77" s="185">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6" t="s">
        <v>100</v>
      </c>
      <c r="C78" s="677"/>
      <c r="D78" s="677"/>
      <c r="E78" s="678"/>
      <c r="F78" s="187">
        <f>L63</f>
        <v>0</v>
      </c>
      <c r="G78" s="188">
        <f>M63</f>
        <v>0</v>
      </c>
      <c r="H78" s="188">
        <f>N63</f>
        <v>0</v>
      </c>
      <c r="I78" s="186"/>
      <c r="J78" s="189">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9" t="s">
        <v>247</v>
      </c>
      <c r="C79" s="680"/>
      <c r="D79" s="680"/>
      <c r="E79" s="681"/>
      <c r="F79" s="190">
        <f>SUM(F74:F78)</f>
        <v>0</v>
      </c>
      <c r="G79" s="191">
        <f>SUM(G74:G78)</f>
        <v>0</v>
      </c>
      <c r="H79" s="191">
        <f>SUM(H74:H78)</f>
        <v>0</v>
      </c>
      <c r="I79" s="191">
        <f>SUM(I74:I78)</f>
        <v>0</v>
      </c>
      <c r="J79" s="192">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9" t="s">
        <v>101</v>
      </c>
      <c r="C80" s="680"/>
      <c r="D80" s="680"/>
      <c r="E80" s="681"/>
      <c r="F80" s="193">
        <f>I70</f>
        <v>0</v>
      </c>
      <c r="G80" s="194">
        <f>J70</f>
        <v>0</v>
      </c>
      <c r="H80" s="194">
        <f>K70</f>
        <v>0</v>
      </c>
      <c r="I80" s="181"/>
      <c r="J80" s="192">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2" t="s">
        <v>20</v>
      </c>
      <c r="C81" s="683"/>
      <c r="D81" s="683"/>
      <c r="E81" s="684"/>
      <c r="F81" s="190">
        <f>F79-F80</f>
        <v>0</v>
      </c>
      <c r="G81" s="191">
        <f>G79-G80</f>
        <v>0</v>
      </c>
      <c r="H81" s="191">
        <f>H79-H80</f>
        <v>0</v>
      </c>
      <c r="I81" s="191">
        <f>I79</f>
        <v>0</v>
      </c>
      <c r="J81" s="192">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5" t="s">
        <v>361</v>
      </c>
      <c r="C83" s="586"/>
      <c r="D83" s="587"/>
      <c r="E83" s="598" t="s">
        <v>144</v>
      </c>
      <c r="F83" s="599"/>
      <c r="G83" s="539" t="s">
        <v>153</v>
      </c>
      <c r="H83" s="539"/>
      <c r="I83" s="539"/>
      <c r="J83" s="539"/>
      <c r="K83" s="539"/>
      <c r="L83" s="539"/>
      <c r="M83" s="599" t="s">
        <v>143</v>
      </c>
      <c r="N83" s="599"/>
      <c r="O83" s="539" t="s">
        <v>145</v>
      </c>
      <c r="P83" s="539"/>
      <c r="Q83" s="102"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8"/>
      <c r="C84" s="589"/>
      <c r="D84" s="590"/>
      <c r="E84" s="621">
        <f>J81</f>
        <v>0</v>
      </c>
      <c r="F84" s="614"/>
      <c r="G84" s="541" t="s">
        <v>148</v>
      </c>
      <c r="H84" s="541"/>
      <c r="I84" s="608">
        <f>J81*K84</f>
        <v>0</v>
      </c>
      <c r="J84" s="608"/>
      <c r="K84" s="606">
        <v>0.65</v>
      </c>
      <c r="L84" s="606"/>
      <c r="M84" s="101">
        <f>E84*(100%-K84)</f>
        <v>0</v>
      </c>
      <c r="N84" s="212" t="str">
        <f>IF(I85=0,"-",M84/E84)</f>
        <v>-</v>
      </c>
      <c r="O84" s="614">
        <f>M85+I85</f>
        <v>0</v>
      </c>
      <c r="P84" s="614"/>
      <c r="Q84" s="602">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1"/>
      <c r="C85" s="592"/>
      <c r="D85" s="593"/>
      <c r="E85" s="622"/>
      <c r="F85" s="615"/>
      <c r="G85" s="605" t="s">
        <v>142</v>
      </c>
      <c r="H85" s="605"/>
      <c r="I85" s="675">
        <v>0</v>
      </c>
      <c r="J85" s="675"/>
      <c r="K85" s="607" t="str">
        <f>IF(E84=0,"-",I85/E84)</f>
        <v>-</v>
      </c>
      <c r="L85" s="607"/>
      <c r="M85" s="103">
        <f>P93</f>
        <v>0</v>
      </c>
      <c r="N85" s="146" t="str">
        <f>IF(I85=0,"-",M85/E84)</f>
        <v>-</v>
      </c>
      <c r="O85" s="615"/>
      <c r="P85" s="615"/>
      <c r="Q85" s="603"/>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1"/>
      <c r="C86" s="592"/>
      <c r="D86" s="594"/>
      <c r="E86" s="616"/>
      <c r="F86" s="617"/>
      <c r="G86" s="617"/>
      <c r="H86" s="617"/>
      <c r="I86" s="617"/>
      <c r="J86" s="617"/>
      <c r="K86" s="617"/>
      <c r="L86" s="617"/>
      <c r="M86" s="617"/>
      <c r="N86" s="617"/>
      <c r="O86" s="617"/>
      <c r="P86" s="617"/>
      <c r="Q86" s="618"/>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1"/>
      <c r="C87" s="592"/>
      <c r="D87" s="593"/>
      <c r="E87" s="612" t="s">
        <v>169</v>
      </c>
      <c r="F87" s="604"/>
      <c r="G87" s="604"/>
      <c r="H87" s="604"/>
      <c r="I87" s="604" t="s">
        <v>147</v>
      </c>
      <c r="J87" s="604"/>
      <c r="K87" s="604"/>
      <c r="L87" s="604"/>
      <c r="M87" s="604"/>
      <c r="N87" s="604"/>
      <c r="O87" s="604"/>
      <c r="P87" s="619" t="s">
        <v>93</v>
      </c>
      <c r="Q87" s="620"/>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1"/>
      <c r="C88" s="592"/>
      <c r="D88" s="593"/>
      <c r="E88" s="493"/>
      <c r="F88" s="492"/>
      <c r="G88" s="492"/>
      <c r="H88" s="492"/>
      <c r="I88" s="492"/>
      <c r="J88" s="492"/>
      <c r="K88" s="492"/>
      <c r="L88" s="492"/>
      <c r="M88" s="492"/>
      <c r="N88" s="492"/>
      <c r="O88" s="492"/>
      <c r="P88" s="600"/>
      <c r="Q88" s="601"/>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1"/>
      <c r="C89" s="592"/>
      <c r="D89" s="593"/>
      <c r="E89" s="493"/>
      <c r="F89" s="492"/>
      <c r="G89" s="492"/>
      <c r="H89" s="492"/>
      <c r="I89" s="492"/>
      <c r="J89" s="492"/>
      <c r="K89" s="492"/>
      <c r="L89" s="492"/>
      <c r="M89" s="492"/>
      <c r="N89" s="492"/>
      <c r="O89" s="492"/>
      <c r="P89" s="600"/>
      <c r="Q89" s="601"/>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1"/>
      <c r="C90" s="592"/>
      <c r="D90" s="593"/>
      <c r="E90" s="493"/>
      <c r="F90" s="492"/>
      <c r="G90" s="492"/>
      <c r="H90" s="492"/>
      <c r="I90" s="492"/>
      <c r="J90" s="492"/>
      <c r="K90" s="492"/>
      <c r="L90" s="492"/>
      <c r="M90" s="492"/>
      <c r="N90" s="492"/>
      <c r="O90" s="492"/>
      <c r="P90" s="600"/>
      <c r="Q90" s="601"/>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1"/>
      <c r="C91" s="592"/>
      <c r="D91" s="593"/>
      <c r="E91" s="493"/>
      <c r="F91" s="492"/>
      <c r="G91" s="492"/>
      <c r="H91" s="492"/>
      <c r="I91" s="492"/>
      <c r="J91" s="492"/>
      <c r="K91" s="492"/>
      <c r="L91" s="492"/>
      <c r="M91" s="492"/>
      <c r="N91" s="492"/>
      <c r="O91" s="492"/>
      <c r="P91" s="600"/>
      <c r="Q91" s="601"/>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1"/>
      <c r="C92" s="592"/>
      <c r="D92" s="593"/>
      <c r="E92" s="613"/>
      <c r="F92" s="611"/>
      <c r="G92" s="611"/>
      <c r="H92" s="611"/>
      <c r="I92" s="611"/>
      <c r="J92" s="611"/>
      <c r="K92" s="611"/>
      <c r="L92" s="611"/>
      <c r="M92" s="611"/>
      <c r="N92" s="611"/>
      <c r="O92" s="611"/>
      <c r="P92" s="609"/>
      <c r="Q92" s="610"/>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5"/>
      <c r="C93" s="596"/>
      <c r="D93" s="597"/>
      <c r="E93" s="583" t="s">
        <v>20</v>
      </c>
      <c r="F93" s="584"/>
      <c r="G93" s="584"/>
      <c r="H93" s="584"/>
      <c r="I93" s="584"/>
      <c r="J93" s="584"/>
      <c r="K93" s="584"/>
      <c r="L93" s="584"/>
      <c r="M93" s="584"/>
      <c r="N93" s="584"/>
      <c r="O93" s="584"/>
      <c r="P93" s="581">
        <f>SUM(P88:Q92)</f>
        <v>0</v>
      </c>
      <c r="Q93" s="582"/>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6" t="s">
        <v>324</v>
      </c>
      <c r="C95" s="570"/>
      <c r="D95" s="571"/>
      <c r="E95" s="538" t="s">
        <v>95</v>
      </c>
      <c r="F95" s="539"/>
      <c r="G95" s="112" t="s">
        <v>12</v>
      </c>
      <c r="H95" s="112" t="s">
        <v>21</v>
      </c>
      <c r="I95" s="112" t="s">
        <v>13</v>
      </c>
      <c r="J95" s="112" t="s">
        <v>14</v>
      </c>
      <c r="K95" s="112" t="s">
        <v>15</v>
      </c>
      <c r="L95" s="112" t="s">
        <v>16</v>
      </c>
      <c r="M95" s="112" t="s">
        <v>17</v>
      </c>
      <c r="N95" s="112" t="s">
        <v>18</v>
      </c>
      <c r="O95" s="112" t="s">
        <v>19</v>
      </c>
      <c r="P95" s="109" t="s">
        <v>22</v>
      </c>
      <c r="Q95" s="546"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2"/>
      <c r="C96" s="573"/>
      <c r="D96" s="574"/>
      <c r="E96" s="540" t="s">
        <v>170</v>
      </c>
      <c r="F96" s="541"/>
      <c r="G96" s="83" t="s">
        <v>74</v>
      </c>
      <c r="H96" s="110" t="s">
        <v>102</v>
      </c>
      <c r="I96" s="110" t="s">
        <v>102</v>
      </c>
      <c r="J96" s="110" t="s">
        <v>102</v>
      </c>
      <c r="K96" s="110" t="s">
        <v>102</v>
      </c>
      <c r="L96" s="110" t="s">
        <v>102</v>
      </c>
      <c r="M96" s="110" t="s">
        <v>102</v>
      </c>
      <c r="N96" s="110" t="s">
        <v>102</v>
      </c>
      <c r="O96" s="110" t="s">
        <v>102</v>
      </c>
      <c r="P96" s="111" t="s">
        <v>102</v>
      </c>
      <c r="Q96" s="547"/>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5"/>
      <c r="C97" s="576"/>
      <c r="D97" s="577"/>
      <c r="E97" s="540" t="s">
        <v>171</v>
      </c>
      <c r="F97" s="541"/>
      <c r="G97" s="208"/>
      <c r="H97" s="209"/>
      <c r="I97" s="209"/>
      <c r="J97" s="209"/>
      <c r="K97" s="209"/>
      <c r="L97" s="209"/>
      <c r="M97" s="209"/>
      <c r="N97" s="209"/>
      <c r="O97" s="209"/>
      <c r="P97" s="210"/>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5"/>
      <c r="C98" s="576"/>
      <c r="D98" s="577"/>
      <c r="E98" s="540" t="s">
        <v>281</v>
      </c>
      <c r="F98" s="541"/>
      <c r="G98" s="534">
        <f>$J$81*G97</f>
        <v>0</v>
      </c>
      <c r="H98" s="534">
        <f t="shared" ref="H98:P98" si="3">IF(H96="Nein | Nej",0,$J$81*H97)</f>
        <v>0</v>
      </c>
      <c r="I98" s="534">
        <f t="shared" si="3"/>
        <v>0</v>
      </c>
      <c r="J98" s="534">
        <f t="shared" si="3"/>
        <v>0</v>
      </c>
      <c r="K98" s="534">
        <f t="shared" si="3"/>
        <v>0</v>
      </c>
      <c r="L98" s="534">
        <f t="shared" si="3"/>
        <v>0</v>
      </c>
      <c r="M98" s="534">
        <f t="shared" si="3"/>
        <v>0</v>
      </c>
      <c r="N98" s="534">
        <f t="shared" si="3"/>
        <v>0</v>
      </c>
      <c r="O98" s="534">
        <f t="shared" si="3"/>
        <v>0</v>
      </c>
      <c r="P98" s="536">
        <f t="shared" si="3"/>
        <v>0</v>
      </c>
      <c r="Q98" s="544">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8"/>
      <c r="C99" s="579"/>
      <c r="D99" s="580"/>
      <c r="E99" s="542"/>
      <c r="F99" s="543"/>
      <c r="G99" s="535"/>
      <c r="H99" s="535"/>
      <c r="I99" s="535"/>
      <c r="J99" s="535"/>
      <c r="K99" s="535"/>
      <c r="L99" s="535"/>
      <c r="M99" s="535"/>
      <c r="N99" s="535"/>
      <c r="O99" s="535"/>
      <c r="P99" s="537"/>
      <c r="Q99" s="545"/>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vGBNIFLneQFeoEesIyZPUmBO96Xrj+33SYXx5fZVA2qwtR6B/AdIx5EIq7n14WSizNoCJrEsbWyV0m46o02VHA==" saltValue="Wu2h3CplJhsqO5FYXKR0wg=="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98" priority="9" operator="equal">
      <formula>1</formula>
    </cfRule>
    <cfRule type="cellIs" dxfId="97" priority="32" operator="lessThan">
      <formula>1</formula>
    </cfRule>
    <cfRule type="cellIs" dxfId="96" priority="33" operator="greaterThan">
      <formula>100%</formula>
    </cfRule>
  </conditionalFormatting>
  <conditionalFormatting sqref="Q84">
    <cfRule type="cellIs" dxfId="95" priority="31" operator="notEqual">
      <formula>0</formula>
    </cfRule>
  </conditionalFormatting>
  <conditionalFormatting sqref="H97 P98">
    <cfRule type="expression" dxfId="94" priority="28">
      <formula>$P$96="Nein | Nej"</formula>
    </cfRule>
  </conditionalFormatting>
  <conditionalFormatting sqref="G97">
    <cfRule type="expression" dxfId="93" priority="30">
      <formula>$G$96="Nein | Nej"</formula>
    </cfRule>
  </conditionalFormatting>
  <conditionalFormatting sqref="I97">
    <cfRule type="expression" dxfId="92" priority="26">
      <formula>$I$96="Nein | Nej"</formula>
    </cfRule>
  </conditionalFormatting>
  <conditionalFormatting sqref="J97">
    <cfRule type="expression" dxfId="91" priority="24">
      <formula>$J$96="Nein | Nej"</formula>
    </cfRule>
  </conditionalFormatting>
  <conditionalFormatting sqref="J97">
    <cfRule type="expression" dxfId="90" priority="23">
      <formula>$J$96="Ja"</formula>
    </cfRule>
  </conditionalFormatting>
  <conditionalFormatting sqref="I97">
    <cfRule type="expression" dxfId="89" priority="25">
      <formula>$I$96="Ja"</formula>
    </cfRule>
  </conditionalFormatting>
  <conditionalFormatting sqref="H97">
    <cfRule type="expression" dxfId="88" priority="27">
      <formula>$H$96="Ja"</formula>
    </cfRule>
  </conditionalFormatting>
  <conditionalFormatting sqref="G97">
    <cfRule type="expression" dxfId="87" priority="29">
      <formula>$G$96="Ja"</formula>
    </cfRule>
  </conditionalFormatting>
  <conditionalFormatting sqref="K97">
    <cfRule type="expression" dxfId="86" priority="22">
      <formula>$K$96="Nein | Nej"</formula>
    </cfRule>
  </conditionalFormatting>
  <conditionalFormatting sqref="K97">
    <cfRule type="expression" dxfId="85" priority="21">
      <formula>$K$96="Ja"</formula>
    </cfRule>
  </conditionalFormatting>
  <conditionalFormatting sqref="L97">
    <cfRule type="expression" dxfId="84" priority="20">
      <formula>$L$96="Nein | Nej"</formula>
    </cfRule>
  </conditionalFormatting>
  <conditionalFormatting sqref="L97">
    <cfRule type="expression" dxfId="83" priority="19">
      <formula>$L$96="Ja"</formula>
    </cfRule>
  </conditionalFormatting>
  <conditionalFormatting sqref="M97">
    <cfRule type="expression" dxfId="82" priority="18">
      <formula>$M$96="Nein | Nej"</formula>
    </cfRule>
  </conditionalFormatting>
  <conditionalFormatting sqref="M97">
    <cfRule type="expression" dxfId="81" priority="17">
      <formula>$M$96="Ja"</formula>
    </cfRule>
  </conditionalFormatting>
  <conditionalFormatting sqref="N97">
    <cfRule type="expression" dxfId="80" priority="16">
      <formula>$N$96="Nein | Nej"</formula>
    </cfRule>
  </conditionalFormatting>
  <conditionalFormatting sqref="N97">
    <cfRule type="expression" dxfId="79" priority="15">
      <formula>$N$96="Ja"</formula>
    </cfRule>
  </conditionalFormatting>
  <conditionalFormatting sqref="O97">
    <cfRule type="expression" dxfId="78" priority="14">
      <formula>$O$96="Nein | Nej"</formula>
    </cfRule>
  </conditionalFormatting>
  <conditionalFormatting sqref="O97">
    <cfRule type="expression" dxfId="77" priority="13">
      <formula>$O$96="Ja"</formula>
    </cfRule>
  </conditionalFormatting>
  <conditionalFormatting sqref="P97">
    <cfRule type="expression" dxfId="76" priority="12">
      <formula>$P$96="Nein | Nej"</formula>
    </cfRule>
  </conditionalFormatting>
  <conditionalFormatting sqref="P97">
    <cfRule type="expression" dxfId="75" priority="11">
      <formula>$P$96="Ja"</formula>
    </cfRule>
  </conditionalFormatting>
  <conditionalFormatting sqref="Q84:Q85">
    <cfRule type="cellIs" dxfId="74" priority="10" operator="equal">
      <formula>0</formula>
    </cfRule>
  </conditionalFormatting>
  <conditionalFormatting sqref="H98">
    <cfRule type="expression" dxfId="73" priority="8">
      <formula>$H$96="Nein | Nej"</formula>
    </cfRule>
  </conditionalFormatting>
  <conditionalFormatting sqref="I98">
    <cfRule type="expression" dxfId="72" priority="7">
      <formula>$I$96="Nein | Nej"</formula>
    </cfRule>
  </conditionalFormatting>
  <conditionalFormatting sqref="J98:J99">
    <cfRule type="expression" dxfId="71" priority="6">
      <formula>$J$96="Nein | Nej"</formula>
    </cfRule>
  </conditionalFormatting>
  <conditionalFormatting sqref="K98:K99">
    <cfRule type="expression" dxfId="70" priority="5">
      <formula>$K$96="Nein | Nej"</formula>
    </cfRule>
  </conditionalFormatting>
  <conditionalFormatting sqref="L98:L99">
    <cfRule type="expression" dxfId="69" priority="4">
      <formula>$L$96="Nein | Nej"</formula>
    </cfRule>
  </conditionalFormatting>
  <conditionalFormatting sqref="M98:M99">
    <cfRule type="expression" dxfId="68" priority="3">
      <formula>$M$96="Nein | Nej"</formula>
    </cfRule>
  </conditionalFormatting>
  <conditionalFormatting sqref="N98:N99">
    <cfRule type="expression" dxfId="67" priority="2">
      <formula>$N$96="Nein | Nej"</formula>
    </cfRule>
  </conditionalFormatting>
  <conditionalFormatting sqref="O98:O99">
    <cfRule type="expression" dxfId="66" priority="1">
      <formula>$O$96="Nein | Nej"</formula>
    </cfRule>
  </conditionalFormatting>
  <dataValidations disablePrompts="1"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type="custom" allowBlank="1" showInputMessage="1" showErrorMessage="1" sqref="G96">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sqref="K34:O48 I67:K69 P88:Q92 K52:N62">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15. Partnerbudget Projektpartner 12</oddHeader>
    <oddFooter>&amp;L&amp;"-,Fett"&amp;KFF0000Budgetmodel 2 - Version 2.0.6&amp;R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K1" sqref="K1:K6"/>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7" t="s">
        <v>234</v>
      </c>
      <c r="C1" s="558"/>
      <c r="D1" s="558"/>
      <c r="E1" s="558"/>
      <c r="F1" s="558"/>
      <c r="G1" s="558"/>
      <c r="H1" s="558"/>
      <c r="I1" s="559"/>
      <c r="J1" s="42"/>
      <c r="K1" s="531" t="s">
        <v>152</v>
      </c>
      <c r="L1" s="522" t="s">
        <v>158</v>
      </c>
      <c r="M1" s="523"/>
      <c r="N1" s="523"/>
      <c r="O1" s="523"/>
      <c r="P1" s="523"/>
      <c r="Q1" s="5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8" t="s">
        <v>85</v>
      </c>
      <c r="C2" s="569"/>
      <c r="D2" s="625" t="str">
        <f>IF('Angaben-Oplysninger'!E4="","",'Angaben-Oplysninger'!E4)</f>
        <v/>
      </c>
      <c r="E2" s="625"/>
      <c r="F2" s="569" t="s">
        <v>86</v>
      </c>
      <c r="G2" s="569"/>
      <c r="H2" s="626" t="str">
        <f>K85</f>
        <v>-</v>
      </c>
      <c r="I2" s="627"/>
      <c r="J2" s="44"/>
      <c r="K2" s="532"/>
      <c r="L2" s="525"/>
      <c r="M2" s="526"/>
      <c r="N2" s="526"/>
      <c r="O2" s="526"/>
      <c r="P2" s="526"/>
      <c r="Q2" s="527"/>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8" t="s">
        <v>87</v>
      </c>
      <c r="C3" s="569"/>
      <c r="D3" s="625" t="str">
        <f>IF('Angaben-Oplysninger'!F25="","",'Angaben-Oplysninger'!F25)</f>
        <v/>
      </c>
      <c r="E3" s="625"/>
      <c r="F3" s="569" t="s">
        <v>88</v>
      </c>
      <c r="G3" s="569"/>
      <c r="H3" s="629">
        <f>J81</f>
        <v>0</v>
      </c>
      <c r="I3" s="630"/>
      <c r="J3" s="44"/>
      <c r="K3" s="532"/>
      <c r="L3" s="525"/>
      <c r="M3" s="526"/>
      <c r="N3" s="526"/>
      <c r="O3" s="526"/>
      <c r="P3" s="526"/>
      <c r="Q3" s="527"/>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8" t="s">
        <v>113</v>
      </c>
      <c r="C4" s="569"/>
      <c r="D4" s="625" t="str">
        <f>IF('Angaben-Oplysninger'!D25="","",'Angaben-Oplysninger'!D25)</f>
        <v/>
      </c>
      <c r="E4" s="625"/>
      <c r="F4" s="569" t="s">
        <v>89</v>
      </c>
      <c r="G4" s="569"/>
      <c r="H4" s="629">
        <f>I85</f>
        <v>0</v>
      </c>
      <c r="I4" s="630"/>
      <c r="J4" s="44"/>
      <c r="K4" s="532"/>
      <c r="L4" s="525"/>
      <c r="M4" s="526"/>
      <c r="N4" s="526"/>
      <c r="O4" s="526"/>
      <c r="P4" s="526"/>
      <c r="Q4" s="527"/>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3" t="s">
        <v>114</v>
      </c>
      <c r="C5" s="624"/>
      <c r="D5" s="628" t="str">
        <f>'Angaben-Oplysninger'!C25</f>
        <v>Projektpartner 13</v>
      </c>
      <c r="E5" s="628"/>
      <c r="F5" s="624" t="s">
        <v>90</v>
      </c>
      <c r="G5" s="624"/>
      <c r="H5" s="566" t="str">
        <f>IF(H2="-","-",H3*(100%-H2))</f>
        <v>-</v>
      </c>
      <c r="I5" s="567"/>
      <c r="J5" s="44"/>
      <c r="K5" s="532"/>
      <c r="L5" s="525"/>
      <c r="M5" s="526"/>
      <c r="N5" s="526"/>
      <c r="O5" s="526"/>
      <c r="P5" s="526"/>
      <c r="Q5" s="527"/>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3"/>
      <c r="L6" s="528"/>
      <c r="M6" s="529"/>
      <c r="N6" s="529"/>
      <c r="O6" s="529"/>
      <c r="P6" s="529"/>
      <c r="Q6" s="530"/>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60" t="s">
        <v>363</v>
      </c>
      <c r="C8" s="561"/>
      <c r="D8" s="561"/>
      <c r="E8" s="631" t="s">
        <v>159</v>
      </c>
      <c r="F8" s="301"/>
      <c r="G8" s="301"/>
      <c r="H8" s="301"/>
      <c r="I8" s="301"/>
      <c r="J8" s="301"/>
      <c r="K8" s="301"/>
      <c r="L8" s="301"/>
      <c r="M8" s="301"/>
      <c r="N8" s="301"/>
      <c r="O8" s="301"/>
      <c r="P8" s="301"/>
      <c r="Q8" s="632"/>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2"/>
      <c r="C9" s="563"/>
      <c r="D9" s="563"/>
      <c r="E9" s="114" t="s">
        <v>108</v>
      </c>
      <c r="F9" s="508" t="s">
        <v>335</v>
      </c>
      <c r="G9" s="508"/>
      <c r="H9" s="113" t="s">
        <v>243</v>
      </c>
      <c r="I9" s="113" t="s">
        <v>80</v>
      </c>
      <c r="J9" s="113" t="s">
        <v>6</v>
      </c>
      <c r="K9" s="113" t="s">
        <v>80</v>
      </c>
      <c r="L9" s="113" t="s">
        <v>7</v>
      </c>
      <c r="M9" s="113" t="s">
        <v>80</v>
      </c>
      <c r="N9" s="113" t="s">
        <v>8</v>
      </c>
      <c r="O9" s="113" t="s">
        <v>20</v>
      </c>
      <c r="P9" s="508" t="s">
        <v>336</v>
      </c>
      <c r="Q9" s="635"/>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2"/>
      <c r="C10" s="563"/>
      <c r="D10" s="563"/>
      <c r="E10" s="47" t="s">
        <v>334</v>
      </c>
      <c r="F10" s="492"/>
      <c r="G10" s="492"/>
      <c r="H10" s="202">
        <f>IF($D$3="DE",62,IF($D$3="DK",68,0))</f>
        <v>0</v>
      </c>
      <c r="I10" s="213"/>
      <c r="J10" s="200">
        <f>$H10*I10*1720</f>
        <v>0</v>
      </c>
      <c r="K10" s="213">
        <v>0</v>
      </c>
      <c r="L10" s="200">
        <f>$H10*K10*1720</f>
        <v>0</v>
      </c>
      <c r="M10" s="213">
        <v>0</v>
      </c>
      <c r="N10" s="200">
        <f>$H10*M10*1720</f>
        <v>0</v>
      </c>
      <c r="O10" s="204">
        <f>J10+L10+N10</f>
        <v>0</v>
      </c>
      <c r="P10" s="518"/>
      <c r="Q10" s="633"/>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2"/>
      <c r="C11" s="563"/>
      <c r="D11" s="563"/>
      <c r="E11" s="47" t="s">
        <v>83</v>
      </c>
      <c r="F11" s="492"/>
      <c r="G11" s="492"/>
      <c r="H11" s="202">
        <f>IF($D$3="DE",46,IF($D$3="DK",51,0))</f>
        <v>0</v>
      </c>
      <c r="I11" s="213">
        <v>0</v>
      </c>
      <c r="J11" s="200">
        <f>$H11*I11*1720</f>
        <v>0</v>
      </c>
      <c r="K11" s="213">
        <v>0</v>
      </c>
      <c r="L11" s="200">
        <f>$H11*K11*1720</f>
        <v>0</v>
      </c>
      <c r="M11" s="213">
        <v>0</v>
      </c>
      <c r="N11" s="200">
        <f>$H11*M11*1720</f>
        <v>0</v>
      </c>
      <c r="O11" s="204">
        <f>J11+L11+N11</f>
        <v>0</v>
      </c>
      <c r="P11" s="518"/>
      <c r="Q11" s="633"/>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2"/>
      <c r="C12" s="563"/>
      <c r="D12" s="563"/>
      <c r="E12" s="48" t="s">
        <v>84</v>
      </c>
      <c r="F12" s="611"/>
      <c r="G12" s="611"/>
      <c r="H12" s="203">
        <f>IF($D$3="DE",31,IF($D$3="DK",33,0))</f>
        <v>0</v>
      </c>
      <c r="I12" s="214">
        <v>0</v>
      </c>
      <c r="J12" s="201">
        <f>$H12*I12*1720</f>
        <v>0</v>
      </c>
      <c r="K12" s="214">
        <v>0</v>
      </c>
      <c r="L12" s="201">
        <f>$H12*K12*1720</f>
        <v>0</v>
      </c>
      <c r="M12" s="214">
        <v>0</v>
      </c>
      <c r="N12" s="201">
        <f>$H12*M12*1720</f>
        <v>0</v>
      </c>
      <c r="O12" s="205">
        <f>J12+L12+N12</f>
        <v>0</v>
      </c>
      <c r="P12" s="519"/>
      <c r="Q12" s="63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4"/>
      <c r="C13" s="565"/>
      <c r="D13" s="565"/>
      <c r="E13" s="511" t="s">
        <v>20</v>
      </c>
      <c r="F13" s="512"/>
      <c r="G13" s="512"/>
      <c r="H13" s="512"/>
      <c r="I13" s="513">
        <f>SUM(J10:J12)</f>
        <v>0</v>
      </c>
      <c r="J13" s="513"/>
      <c r="K13" s="513">
        <f>SUM(L10:L12)</f>
        <v>0</v>
      </c>
      <c r="L13" s="513"/>
      <c r="M13" s="513">
        <f>SUM(N10:N12)</f>
        <v>0</v>
      </c>
      <c r="N13" s="513"/>
      <c r="O13" s="206">
        <f>I13+K13+M13</f>
        <v>0</v>
      </c>
      <c r="P13" s="520"/>
      <c r="Q13" s="521"/>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6" t="s">
        <v>387</v>
      </c>
      <c r="C15" s="497"/>
      <c r="D15" s="498"/>
      <c r="E15" s="514" t="s">
        <v>311</v>
      </c>
      <c r="F15" s="515"/>
      <c r="G15" s="515"/>
      <c r="H15" s="515"/>
      <c r="I15" s="515"/>
      <c r="J15" s="515"/>
      <c r="K15" s="515"/>
      <c r="L15" s="515"/>
      <c r="M15" s="516"/>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9"/>
      <c r="C16" s="500"/>
      <c r="D16" s="501"/>
      <c r="E16" s="119" t="s">
        <v>108</v>
      </c>
      <c r="F16" s="508" t="s">
        <v>335</v>
      </c>
      <c r="G16" s="508"/>
      <c r="H16" s="119" t="s">
        <v>243</v>
      </c>
      <c r="I16" s="119" t="s">
        <v>80</v>
      </c>
      <c r="J16" s="119" t="s">
        <v>310</v>
      </c>
      <c r="K16" s="517" t="s">
        <v>336</v>
      </c>
      <c r="L16" s="517"/>
      <c r="M16" s="517"/>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9"/>
      <c r="C17" s="500"/>
      <c r="D17" s="501"/>
      <c r="E17" s="120" t="s">
        <v>82</v>
      </c>
      <c r="F17" s="509"/>
      <c r="G17" s="509"/>
      <c r="H17" s="200">
        <f>IF($D$3="DE",62,IF($D$3="DK",68,0))</f>
        <v>0</v>
      </c>
      <c r="I17" s="215">
        <v>0</v>
      </c>
      <c r="J17" s="200">
        <f>$H17*I17*430</f>
        <v>0</v>
      </c>
      <c r="K17" s="518"/>
      <c r="L17" s="518"/>
      <c r="M17" s="518"/>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2"/>
      <c r="C18" s="503"/>
      <c r="D18" s="504"/>
      <c r="E18" s="120" t="s">
        <v>83</v>
      </c>
      <c r="F18" s="509"/>
      <c r="G18" s="509"/>
      <c r="H18" s="200">
        <f>IF($D$3="DE",46,IF($D$3="DK",51,0))</f>
        <v>0</v>
      </c>
      <c r="I18" s="215">
        <v>0</v>
      </c>
      <c r="J18" s="200">
        <f>$H18*I18*430</f>
        <v>0</v>
      </c>
      <c r="K18" s="518"/>
      <c r="L18" s="518"/>
      <c r="M18" s="518"/>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2"/>
      <c r="C19" s="503"/>
      <c r="D19" s="504"/>
      <c r="E19" s="121" t="s">
        <v>84</v>
      </c>
      <c r="F19" s="510"/>
      <c r="G19" s="510"/>
      <c r="H19" s="201">
        <f>IF($D$3="DE",31,IF($D$3="DK",33,0))</f>
        <v>0</v>
      </c>
      <c r="I19" s="216">
        <v>0</v>
      </c>
      <c r="J19" s="201">
        <f>$H19*I19*430</f>
        <v>0</v>
      </c>
      <c r="K19" s="519"/>
      <c r="L19" s="519"/>
      <c r="M19" s="519"/>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5"/>
      <c r="C20" s="506"/>
      <c r="D20" s="507"/>
      <c r="E20" s="511" t="s">
        <v>20</v>
      </c>
      <c r="F20" s="512"/>
      <c r="G20" s="512"/>
      <c r="H20" s="512"/>
      <c r="I20" s="513">
        <f>SUM(J17:J19)</f>
        <v>0</v>
      </c>
      <c r="J20" s="513"/>
      <c r="K20" s="520"/>
      <c r="L20" s="520"/>
      <c r="M20" s="521"/>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7"/>
      <c r="B21" s="117"/>
      <c r="C21" s="117"/>
      <c r="D21" s="117"/>
      <c r="E21" s="117"/>
      <c r="F21" s="117"/>
      <c r="G21" s="117"/>
      <c r="H21" s="117"/>
      <c r="I21" s="117"/>
      <c r="J21" s="117"/>
      <c r="K21" s="117"/>
      <c r="L21" s="117"/>
      <c r="M21" s="117"/>
      <c r="N21" s="117"/>
      <c r="O21" s="117"/>
      <c r="P21" s="117"/>
      <c r="Q21" s="117"/>
    </row>
    <row r="22" spans="1:335" s="45" customFormat="1" ht="37.5" customHeight="1" x14ac:dyDescent="0.25">
      <c r="A22" s="44"/>
      <c r="B22" s="548" t="s">
        <v>235</v>
      </c>
      <c r="C22" s="549"/>
      <c r="D22" s="549"/>
      <c r="E22" s="550"/>
      <c r="F22" s="664" t="s">
        <v>160</v>
      </c>
      <c r="G22" s="665"/>
      <c r="H22" s="665"/>
      <c r="I22" s="665"/>
      <c r="J22" s="665"/>
      <c r="K22" s="665"/>
      <c r="L22" s="666"/>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1"/>
      <c r="C23" s="552"/>
      <c r="D23" s="552"/>
      <c r="E23" s="553"/>
      <c r="F23" s="671"/>
      <c r="G23" s="672"/>
      <c r="H23" s="113">
        <v>1</v>
      </c>
      <c r="I23" s="113">
        <v>2</v>
      </c>
      <c r="J23" s="113">
        <v>3</v>
      </c>
      <c r="K23" s="113" t="s">
        <v>310</v>
      </c>
      <c r="L23" s="115"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1"/>
      <c r="C24" s="552"/>
      <c r="D24" s="552"/>
      <c r="E24" s="553"/>
      <c r="F24" s="104">
        <v>0.15</v>
      </c>
      <c r="G24" s="105" t="s">
        <v>10</v>
      </c>
      <c r="H24" s="198">
        <f>I13</f>
        <v>0</v>
      </c>
      <c r="I24" s="198">
        <f>K13</f>
        <v>0</v>
      </c>
      <c r="J24" s="198">
        <f>M13</f>
        <v>0</v>
      </c>
      <c r="K24" s="198">
        <f>I20</f>
        <v>0</v>
      </c>
      <c r="L24" s="199">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4"/>
      <c r="C25" s="555"/>
      <c r="D25" s="555"/>
      <c r="E25" s="556"/>
      <c r="F25" s="660" t="s">
        <v>20</v>
      </c>
      <c r="G25" s="661"/>
      <c r="H25" s="191">
        <f>H24*$F$24</f>
        <v>0</v>
      </c>
      <c r="I25" s="191">
        <f>I24*$F$24</f>
        <v>0</v>
      </c>
      <c r="J25" s="191">
        <f>J24*$F$24</f>
        <v>0</v>
      </c>
      <c r="K25" s="191">
        <f>K24*$F$24</f>
        <v>0</v>
      </c>
      <c r="L25" s="197">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8" t="s">
        <v>236</v>
      </c>
      <c r="C27" s="549"/>
      <c r="D27" s="549"/>
      <c r="E27" s="549"/>
      <c r="F27" s="664" t="s">
        <v>163</v>
      </c>
      <c r="G27" s="665"/>
      <c r="H27" s="665"/>
      <c r="I27" s="665"/>
      <c r="J27" s="665"/>
      <c r="K27" s="665"/>
      <c r="L27" s="666"/>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1"/>
      <c r="C28" s="552"/>
      <c r="D28" s="552"/>
      <c r="E28" s="552"/>
      <c r="F28" s="671"/>
      <c r="G28" s="672"/>
      <c r="H28" s="113">
        <v>1</v>
      </c>
      <c r="I28" s="113">
        <v>2</v>
      </c>
      <c r="J28" s="113">
        <v>3</v>
      </c>
      <c r="K28" s="124" t="s">
        <v>310</v>
      </c>
      <c r="L28" s="115"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1"/>
      <c r="C29" s="552"/>
      <c r="D29" s="552"/>
      <c r="E29" s="552"/>
      <c r="F29" s="4">
        <v>0.06</v>
      </c>
      <c r="G29" s="57" t="s">
        <v>10</v>
      </c>
      <c r="H29" s="188">
        <f>I13</f>
        <v>0</v>
      </c>
      <c r="I29" s="188">
        <f>K13</f>
        <v>0</v>
      </c>
      <c r="J29" s="188">
        <f>M13</f>
        <v>0</v>
      </c>
      <c r="K29" s="176"/>
      <c r="L29" s="195">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4"/>
      <c r="C30" s="555"/>
      <c r="D30" s="555"/>
      <c r="E30" s="555"/>
      <c r="F30" s="662" t="s">
        <v>93</v>
      </c>
      <c r="G30" s="663"/>
      <c r="H30" s="191">
        <f>H29*$F$29</f>
        <v>0</v>
      </c>
      <c r="I30" s="191">
        <f>I29*$F$29</f>
        <v>0</v>
      </c>
      <c r="J30" s="191">
        <f>J29*$F$29</f>
        <v>0</v>
      </c>
      <c r="K30" s="196"/>
      <c r="L30" s="197">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7" customFormat="1" ht="15" customHeight="1" thickBot="1" x14ac:dyDescent="0.3"/>
    <row r="32" spans="1:335" s="56" customFormat="1" ht="37.5" customHeight="1" x14ac:dyDescent="0.25">
      <c r="A32" s="44"/>
      <c r="B32" s="496" t="s">
        <v>275</v>
      </c>
      <c r="C32" s="497"/>
      <c r="D32" s="643"/>
      <c r="E32" s="631" t="s">
        <v>94</v>
      </c>
      <c r="F32" s="301"/>
      <c r="G32" s="301"/>
      <c r="H32" s="301"/>
      <c r="I32" s="301"/>
      <c r="J32" s="632"/>
      <c r="K32" s="667" t="s">
        <v>91</v>
      </c>
      <c r="L32" s="667"/>
      <c r="M32" s="667"/>
      <c r="N32" s="667"/>
      <c r="O32" s="667"/>
      <c r="P32" s="667"/>
      <c r="Q32" s="668"/>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9"/>
      <c r="C33" s="500"/>
      <c r="D33" s="501"/>
      <c r="E33" s="673" t="s">
        <v>115</v>
      </c>
      <c r="F33" s="674"/>
      <c r="G33" s="674" t="s">
        <v>164</v>
      </c>
      <c r="H33" s="674"/>
      <c r="I33" s="143" t="s">
        <v>95</v>
      </c>
      <c r="J33" s="144" t="s">
        <v>96</v>
      </c>
      <c r="K33" s="95">
        <v>1</v>
      </c>
      <c r="L33" s="113">
        <v>2</v>
      </c>
      <c r="M33" s="113">
        <v>3</v>
      </c>
      <c r="N33" s="119" t="s">
        <v>310</v>
      </c>
      <c r="O33" s="113" t="s">
        <v>93</v>
      </c>
      <c r="P33" s="669" t="s">
        <v>81</v>
      </c>
      <c r="Q33" s="670"/>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9"/>
      <c r="C34" s="500"/>
      <c r="D34" s="501"/>
      <c r="E34" s="575" t="s">
        <v>2</v>
      </c>
      <c r="F34" s="576"/>
      <c r="G34" s="576" t="s">
        <v>3</v>
      </c>
      <c r="H34" s="576"/>
      <c r="I34" s="129" t="s">
        <v>154</v>
      </c>
      <c r="J34" s="145" t="s">
        <v>121</v>
      </c>
      <c r="K34" s="151">
        <v>500</v>
      </c>
      <c r="L34" s="152">
        <v>150</v>
      </c>
      <c r="M34" s="152">
        <v>150</v>
      </c>
      <c r="N34" s="152">
        <v>40</v>
      </c>
      <c r="O34" s="153">
        <f>SUM(K34:N34)</f>
        <v>840</v>
      </c>
      <c r="P34" s="488"/>
      <c r="Q34" s="489"/>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9"/>
      <c r="C35" s="500"/>
      <c r="D35" s="501"/>
      <c r="E35" s="493"/>
      <c r="F35" s="492"/>
      <c r="G35" s="492"/>
      <c r="H35" s="492"/>
      <c r="I35" s="217"/>
      <c r="J35" s="218"/>
      <c r="K35" s="147"/>
      <c r="L35" s="148"/>
      <c r="M35" s="148"/>
      <c r="N35" s="148"/>
      <c r="O35" s="154">
        <f t="shared" ref="O35:O47" si="0">SUM(K35:N35)</f>
        <v>0</v>
      </c>
      <c r="P35" s="490"/>
      <c r="Q35" s="491"/>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9"/>
      <c r="C36" s="500"/>
      <c r="D36" s="501"/>
      <c r="E36" s="493"/>
      <c r="F36" s="492"/>
      <c r="G36" s="492"/>
      <c r="H36" s="492"/>
      <c r="I36" s="217"/>
      <c r="J36" s="218"/>
      <c r="K36" s="147"/>
      <c r="L36" s="148"/>
      <c r="M36" s="148"/>
      <c r="N36" s="148"/>
      <c r="O36" s="154">
        <f t="shared" si="0"/>
        <v>0</v>
      </c>
      <c r="P36" s="490"/>
      <c r="Q36" s="491"/>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9"/>
      <c r="C37" s="500"/>
      <c r="D37" s="501"/>
      <c r="E37" s="493"/>
      <c r="F37" s="492"/>
      <c r="G37" s="492"/>
      <c r="H37" s="492"/>
      <c r="I37" s="217"/>
      <c r="J37" s="218"/>
      <c r="K37" s="147"/>
      <c r="L37" s="148"/>
      <c r="M37" s="148"/>
      <c r="N37" s="148"/>
      <c r="O37" s="154">
        <f t="shared" si="0"/>
        <v>0</v>
      </c>
      <c r="P37" s="490"/>
      <c r="Q37" s="491"/>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9"/>
      <c r="C38" s="500"/>
      <c r="D38" s="501"/>
      <c r="E38" s="493"/>
      <c r="F38" s="492"/>
      <c r="G38" s="492"/>
      <c r="H38" s="492"/>
      <c r="I38" s="217"/>
      <c r="J38" s="218"/>
      <c r="K38" s="147"/>
      <c r="L38" s="148"/>
      <c r="M38" s="148"/>
      <c r="N38" s="148"/>
      <c r="O38" s="154">
        <f t="shared" si="0"/>
        <v>0</v>
      </c>
      <c r="P38" s="490"/>
      <c r="Q38" s="491"/>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9"/>
      <c r="C39" s="500"/>
      <c r="D39" s="501"/>
      <c r="E39" s="493"/>
      <c r="F39" s="492"/>
      <c r="G39" s="492"/>
      <c r="H39" s="492"/>
      <c r="I39" s="217"/>
      <c r="J39" s="218"/>
      <c r="K39" s="147"/>
      <c r="L39" s="148"/>
      <c r="M39" s="148"/>
      <c r="N39" s="148"/>
      <c r="O39" s="154">
        <f t="shared" si="0"/>
        <v>0</v>
      </c>
      <c r="P39" s="490"/>
      <c r="Q39" s="491"/>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9"/>
      <c r="C40" s="500"/>
      <c r="D40" s="501"/>
      <c r="E40" s="493"/>
      <c r="F40" s="492"/>
      <c r="G40" s="492"/>
      <c r="H40" s="492"/>
      <c r="I40" s="217"/>
      <c r="J40" s="218"/>
      <c r="K40" s="147"/>
      <c r="L40" s="148"/>
      <c r="M40" s="148"/>
      <c r="N40" s="148"/>
      <c r="O40" s="154">
        <f t="shared" si="0"/>
        <v>0</v>
      </c>
      <c r="P40" s="490"/>
      <c r="Q40" s="491"/>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9"/>
      <c r="C41" s="500"/>
      <c r="D41" s="501"/>
      <c r="E41" s="493"/>
      <c r="F41" s="492"/>
      <c r="G41" s="492"/>
      <c r="H41" s="492"/>
      <c r="I41" s="217"/>
      <c r="J41" s="218"/>
      <c r="K41" s="147"/>
      <c r="L41" s="148"/>
      <c r="M41" s="148"/>
      <c r="N41" s="148"/>
      <c r="O41" s="154">
        <f t="shared" si="0"/>
        <v>0</v>
      </c>
      <c r="P41" s="490"/>
      <c r="Q41" s="491"/>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9"/>
      <c r="C42" s="500"/>
      <c r="D42" s="501"/>
      <c r="E42" s="493"/>
      <c r="F42" s="492"/>
      <c r="G42" s="492"/>
      <c r="H42" s="492"/>
      <c r="I42" s="217"/>
      <c r="J42" s="218"/>
      <c r="K42" s="147"/>
      <c r="L42" s="148"/>
      <c r="M42" s="148"/>
      <c r="N42" s="148"/>
      <c r="O42" s="154">
        <f t="shared" si="0"/>
        <v>0</v>
      </c>
      <c r="P42" s="490"/>
      <c r="Q42" s="491"/>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9"/>
      <c r="C43" s="500"/>
      <c r="D43" s="501"/>
      <c r="E43" s="493"/>
      <c r="F43" s="492"/>
      <c r="G43" s="492"/>
      <c r="H43" s="492"/>
      <c r="I43" s="217"/>
      <c r="J43" s="218"/>
      <c r="K43" s="147"/>
      <c r="L43" s="148"/>
      <c r="M43" s="148"/>
      <c r="N43" s="148"/>
      <c r="O43" s="154">
        <f t="shared" si="0"/>
        <v>0</v>
      </c>
      <c r="P43" s="490"/>
      <c r="Q43" s="491"/>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9"/>
      <c r="C44" s="500"/>
      <c r="D44" s="501"/>
      <c r="E44" s="493"/>
      <c r="F44" s="492"/>
      <c r="G44" s="492"/>
      <c r="H44" s="492"/>
      <c r="I44" s="217"/>
      <c r="J44" s="218"/>
      <c r="K44" s="147"/>
      <c r="L44" s="148"/>
      <c r="M44" s="148"/>
      <c r="N44" s="148"/>
      <c r="O44" s="154">
        <f t="shared" si="0"/>
        <v>0</v>
      </c>
      <c r="P44" s="490"/>
      <c r="Q44" s="491"/>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9"/>
      <c r="C45" s="500"/>
      <c r="D45" s="501"/>
      <c r="E45" s="493"/>
      <c r="F45" s="492"/>
      <c r="G45" s="492"/>
      <c r="H45" s="492"/>
      <c r="I45" s="217"/>
      <c r="J45" s="218"/>
      <c r="K45" s="147"/>
      <c r="L45" s="148"/>
      <c r="M45" s="148"/>
      <c r="N45" s="148"/>
      <c r="O45" s="154">
        <f t="shared" si="0"/>
        <v>0</v>
      </c>
      <c r="P45" s="490"/>
      <c r="Q45" s="491"/>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9"/>
      <c r="C46" s="500"/>
      <c r="D46" s="501"/>
      <c r="E46" s="493"/>
      <c r="F46" s="492"/>
      <c r="G46" s="492"/>
      <c r="H46" s="492"/>
      <c r="I46" s="217"/>
      <c r="J46" s="218"/>
      <c r="K46" s="147"/>
      <c r="L46" s="148"/>
      <c r="M46" s="148"/>
      <c r="N46" s="148"/>
      <c r="O46" s="154">
        <f t="shared" si="0"/>
        <v>0</v>
      </c>
      <c r="P46" s="490"/>
      <c r="Q46" s="491"/>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9"/>
      <c r="C47" s="500"/>
      <c r="D47" s="501"/>
      <c r="E47" s="493"/>
      <c r="F47" s="492"/>
      <c r="G47" s="492"/>
      <c r="H47" s="492"/>
      <c r="I47" s="217"/>
      <c r="J47" s="218"/>
      <c r="K47" s="147"/>
      <c r="L47" s="148"/>
      <c r="M47" s="148"/>
      <c r="N47" s="148"/>
      <c r="O47" s="154">
        <f t="shared" si="0"/>
        <v>0</v>
      </c>
      <c r="P47" s="490"/>
      <c r="Q47" s="491"/>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9"/>
      <c r="C48" s="500"/>
      <c r="D48" s="501"/>
      <c r="E48" s="494"/>
      <c r="F48" s="495"/>
      <c r="G48" s="495"/>
      <c r="H48" s="495"/>
      <c r="I48" s="219"/>
      <c r="J48" s="220"/>
      <c r="K48" s="149"/>
      <c r="L48" s="150"/>
      <c r="M48" s="150"/>
      <c r="N48" s="148"/>
      <c r="O48" s="154">
        <f>SUM(K48:N48)</f>
        <v>0</v>
      </c>
      <c r="P48" s="490"/>
      <c r="Q48" s="491"/>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5"/>
      <c r="C49" s="506"/>
      <c r="D49" s="507"/>
      <c r="E49" s="636" t="s">
        <v>20</v>
      </c>
      <c r="F49" s="637"/>
      <c r="G49" s="637"/>
      <c r="H49" s="637"/>
      <c r="I49" s="637"/>
      <c r="J49" s="638"/>
      <c r="K49" s="155">
        <f>SUM(K35:K48)</f>
        <v>0</v>
      </c>
      <c r="L49" s="156">
        <f>SUM(L35:L48)</f>
        <v>0</v>
      </c>
      <c r="M49" s="156">
        <f>SUM(M35:M48)</f>
        <v>0</v>
      </c>
      <c r="N49" s="156">
        <f>SUM(N35:N48)</f>
        <v>0</v>
      </c>
      <c r="O49" s="156">
        <f>SUM(K49:N49)</f>
        <v>0</v>
      </c>
      <c r="P49" s="483"/>
      <c r="Q49" s="48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6" t="s">
        <v>276</v>
      </c>
      <c r="C50" s="497"/>
      <c r="D50" s="643"/>
      <c r="E50" s="631" t="s">
        <v>94</v>
      </c>
      <c r="F50" s="301"/>
      <c r="G50" s="301"/>
      <c r="H50" s="301"/>
      <c r="I50" s="301"/>
      <c r="J50" s="632"/>
      <c r="K50" s="480" t="s">
        <v>92</v>
      </c>
      <c r="L50" s="481"/>
      <c r="M50" s="481"/>
      <c r="N50" s="481"/>
      <c r="O50" s="481"/>
      <c r="P50" s="481"/>
      <c r="Q50" s="482"/>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9"/>
      <c r="C51" s="500"/>
      <c r="D51" s="501"/>
      <c r="E51" s="685" t="s">
        <v>97</v>
      </c>
      <c r="F51" s="508"/>
      <c r="G51" s="508" t="s">
        <v>165</v>
      </c>
      <c r="H51" s="508"/>
      <c r="I51" s="113" t="s">
        <v>95</v>
      </c>
      <c r="J51" s="115" t="s">
        <v>96</v>
      </c>
      <c r="K51" s="128" t="s">
        <v>246</v>
      </c>
      <c r="L51" s="127">
        <v>1</v>
      </c>
      <c r="M51" s="127">
        <v>2</v>
      </c>
      <c r="N51" s="127">
        <v>3</v>
      </c>
      <c r="O51" s="127" t="s">
        <v>20</v>
      </c>
      <c r="P51" s="694" t="s">
        <v>81</v>
      </c>
      <c r="Q51" s="695"/>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9"/>
      <c r="C52" s="500"/>
      <c r="D52" s="501"/>
      <c r="E52" s="575" t="s">
        <v>4</v>
      </c>
      <c r="F52" s="576"/>
      <c r="G52" s="639" t="s">
        <v>5</v>
      </c>
      <c r="H52" s="639"/>
      <c r="I52" s="129" t="s">
        <v>9</v>
      </c>
      <c r="J52" s="145" t="s">
        <v>11</v>
      </c>
      <c r="K52" s="157">
        <v>3000</v>
      </c>
      <c r="L52" s="158">
        <v>1000</v>
      </c>
      <c r="M52" s="158">
        <v>1000</v>
      </c>
      <c r="N52" s="158">
        <v>1000</v>
      </c>
      <c r="O52" s="159">
        <f>SUM(L52:N52)</f>
        <v>3000</v>
      </c>
      <c r="P52" s="577"/>
      <c r="Q52" s="696"/>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9"/>
      <c r="C53" s="500"/>
      <c r="D53" s="501"/>
      <c r="E53" s="493"/>
      <c r="F53" s="492"/>
      <c r="G53" s="492"/>
      <c r="H53" s="492"/>
      <c r="I53" s="217"/>
      <c r="J53" s="218"/>
      <c r="K53" s="160"/>
      <c r="L53" s="161"/>
      <c r="M53" s="161"/>
      <c r="N53" s="161"/>
      <c r="O53" s="162">
        <f>SUM(L53:N53)</f>
        <v>0</v>
      </c>
      <c r="P53" s="490"/>
      <c r="Q53" s="491"/>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9"/>
      <c r="C54" s="500"/>
      <c r="D54" s="501"/>
      <c r="E54" s="493"/>
      <c r="F54" s="492"/>
      <c r="G54" s="492"/>
      <c r="H54" s="492"/>
      <c r="I54" s="217"/>
      <c r="J54" s="218"/>
      <c r="K54" s="160"/>
      <c r="L54" s="161"/>
      <c r="M54" s="161"/>
      <c r="N54" s="161"/>
      <c r="O54" s="162">
        <f t="shared" ref="O54:O62" si="1">SUM(L54:N54)</f>
        <v>0</v>
      </c>
      <c r="P54" s="490"/>
      <c r="Q54" s="491"/>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9"/>
      <c r="C55" s="500"/>
      <c r="D55" s="501"/>
      <c r="E55" s="493"/>
      <c r="F55" s="492"/>
      <c r="G55" s="492"/>
      <c r="H55" s="492"/>
      <c r="I55" s="217"/>
      <c r="J55" s="218"/>
      <c r="K55" s="160"/>
      <c r="L55" s="161"/>
      <c r="M55" s="161"/>
      <c r="N55" s="161"/>
      <c r="O55" s="162">
        <f t="shared" si="1"/>
        <v>0</v>
      </c>
      <c r="P55" s="490"/>
      <c r="Q55" s="491"/>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9"/>
      <c r="C56" s="500"/>
      <c r="D56" s="501"/>
      <c r="E56" s="493"/>
      <c r="F56" s="492"/>
      <c r="G56" s="492"/>
      <c r="H56" s="492"/>
      <c r="I56" s="217"/>
      <c r="J56" s="218"/>
      <c r="K56" s="160"/>
      <c r="L56" s="161"/>
      <c r="M56" s="161"/>
      <c r="N56" s="161"/>
      <c r="O56" s="162">
        <f t="shared" si="1"/>
        <v>0</v>
      </c>
      <c r="P56" s="490"/>
      <c r="Q56" s="491"/>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9"/>
      <c r="C57" s="500"/>
      <c r="D57" s="501"/>
      <c r="E57" s="493"/>
      <c r="F57" s="492"/>
      <c r="G57" s="492"/>
      <c r="H57" s="492"/>
      <c r="I57" s="217"/>
      <c r="J57" s="218"/>
      <c r="K57" s="160"/>
      <c r="L57" s="161"/>
      <c r="M57" s="161"/>
      <c r="N57" s="161"/>
      <c r="O57" s="162">
        <f t="shared" si="1"/>
        <v>0</v>
      </c>
      <c r="P57" s="490"/>
      <c r="Q57" s="491"/>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9"/>
      <c r="C58" s="500"/>
      <c r="D58" s="501"/>
      <c r="E58" s="493"/>
      <c r="F58" s="492"/>
      <c r="G58" s="492"/>
      <c r="H58" s="492"/>
      <c r="I58" s="217"/>
      <c r="J58" s="218"/>
      <c r="K58" s="160"/>
      <c r="L58" s="161"/>
      <c r="M58" s="161"/>
      <c r="N58" s="161"/>
      <c r="O58" s="162">
        <f t="shared" si="1"/>
        <v>0</v>
      </c>
      <c r="P58" s="490"/>
      <c r="Q58" s="491"/>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9"/>
      <c r="C59" s="500"/>
      <c r="D59" s="501"/>
      <c r="E59" s="493"/>
      <c r="F59" s="492"/>
      <c r="G59" s="492"/>
      <c r="H59" s="492"/>
      <c r="I59" s="217"/>
      <c r="J59" s="218"/>
      <c r="K59" s="160"/>
      <c r="L59" s="161"/>
      <c r="M59" s="161"/>
      <c r="N59" s="161"/>
      <c r="O59" s="162">
        <f t="shared" si="1"/>
        <v>0</v>
      </c>
      <c r="P59" s="490"/>
      <c r="Q59" s="491"/>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9"/>
      <c r="C60" s="500"/>
      <c r="D60" s="501"/>
      <c r="E60" s="493"/>
      <c r="F60" s="492"/>
      <c r="G60" s="492"/>
      <c r="H60" s="492"/>
      <c r="I60" s="217"/>
      <c r="J60" s="218"/>
      <c r="K60" s="160"/>
      <c r="L60" s="161"/>
      <c r="M60" s="161"/>
      <c r="N60" s="161"/>
      <c r="O60" s="162">
        <f t="shared" si="1"/>
        <v>0</v>
      </c>
      <c r="P60" s="490"/>
      <c r="Q60" s="491"/>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9"/>
      <c r="C61" s="500"/>
      <c r="D61" s="501"/>
      <c r="E61" s="493"/>
      <c r="F61" s="492"/>
      <c r="G61" s="492"/>
      <c r="H61" s="492"/>
      <c r="I61" s="217"/>
      <c r="J61" s="218"/>
      <c r="K61" s="160"/>
      <c r="L61" s="161"/>
      <c r="M61" s="161"/>
      <c r="N61" s="161"/>
      <c r="O61" s="162">
        <f t="shared" si="1"/>
        <v>0</v>
      </c>
      <c r="P61" s="490"/>
      <c r="Q61" s="491"/>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9"/>
      <c r="C62" s="500"/>
      <c r="D62" s="501"/>
      <c r="E62" s="613"/>
      <c r="F62" s="611"/>
      <c r="G62" s="611"/>
      <c r="H62" s="611"/>
      <c r="I62" s="221"/>
      <c r="J62" s="222"/>
      <c r="K62" s="163"/>
      <c r="L62" s="164"/>
      <c r="M62" s="164"/>
      <c r="N62" s="164"/>
      <c r="O62" s="165">
        <f t="shared" si="1"/>
        <v>0</v>
      </c>
      <c r="P62" s="692"/>
      <c r="Q62" s="693"/>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5"/>
      <c r="C63" s="506"/>
      <c r="D63" s="507"/>
      <c r="E63" s="511" t="s">
        <v>20</v>
      </c>
      <c r="F63" s="512"/>
      <c r="G63" s="512"/>
      <c r="H63" s="512"/>
      <c r="I63" s="512"/>
      <c r="J63" s="644"/>
      <c r="K63" s="166">
        <f>SUM(K53:K62)</f>
        <v>0</v>
      </c>
      <c r="L63" s="167">
        <f>SUM(L53:L62)</f>
        <v>0</v>
      </c>
      <c r="M63" s="167">
        <f>SUM(M53:M62)</f>
        <v>0</v>
      </c>
      <c r="N63" s="167">
        <f>SUM(N53:N62)</f>
        <v>0</v>
      </c>
      <c r="O63" s="167">
        <f>SUM(L63:N63)</f>
        <v>0</v>
      </c>
      <c r="P63" s="483"/>
      <c r="Q63" s="48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7"/>
      <c r="Q64" s="117"/>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6" t="s">
        <v>237</v>
      </c>
      <c r="C65" s="497"/>
      <c r="D65" s="643"/>
      <c r="E65" s="651" t="s">
        <v>149</v>
      </c>
      <c r="F65" s="652"/>
      <c r="G65" s="652"/>
      <c r="H65" s="653"/>
      <c r="I65" s="480" t="s">
        <v>166</v>
      </c>
      <c r="J65" s="481"/>
      <c r="K65" s="481"/>
      <c r="L65" s="481"/>
      <c r="M65" s="482"/>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9"/>
      <c r="C66" s="500"/>
      <c r="D66" s="501"/>
      <c r="E66" s="654"/>
      <c r="F66" s="655"/>
      <c r="G66" s="655"/>
      <c r="H66" s="656"/>
      <c r="I66" s="122" t="s">
        <v>6</v>
      </c>
      <c r="J66" s="75" t="s">
        <v>7</v>
      </c>
      <c r="K66" s="116" t="s">
        <v>8</v>
      </c>
      <c r="L66" s="123" t="s">
        <v>312</v>
      </c>
      <c r="M66" s="115"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9"/>
      <c r="C67" s="500"/>
      <c r="D67" s="501"/>
      <c r="E67" s="657"/>
      <c r="F67" s="658"/>
      <c r="G67" s="658"/>
      <c r="H67" s="659"/>
      <c r="I67" s="168"/>
      <c r="J67" s="169"/>
      <c r="K67" s="170"/>
      <c r="L67" s="171"/>
      <c r="M67" s="172">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9"/>
      <c r="C68" s="500"/>
      <c r="D68" s="501"/>
      <c r="E68" s="657"/>
      <c r="F68" s="658"/>
      <c r="G68" s="658"/>
      <c r="H68" s="659"/>
      <c r="I68" s="168"/>
      <c r="J68" s="169"/>
      <c r="K68" s="170"/>
      <c r="L68" s="171"/>
      <c r="M68" s="172">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9"/>
      <c r="C69" s="500"/>
      <c r="D69" s="501"/>
      <c r="E69" s="686"/>
      <c r="F69" s="687"/>
      <c r="G69" s="687"/>
      <c r="H69" s="688"/>
      <c r="I69" s="173"/>
      <c r="J69" s="174"/>
      <c r="K69" s="175"/>
      <c r="L69" s="176"/>
      <c r="M69" s="177">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5"/>
      <c r="C70" s="506"/>
      <c r="D70" s="507"/>
      <c r="E70" s="689" t="s">
        <v>72</v>
      </c>
      <c r="F70" s="690"/>
      <c r="G70" s="690"/>
      <c r="H70" s="691"/>
      <c r="I70" s="178">
        <f>SUM(I67:I69)</f>
        <v>0</v>
      </c>
      <c r="J70" s="179">
        <f>SUM(J67:J69)</f>
        <v>0</v>
      </c>
      <c r="K70" s="180">
        <f>SUM(K67:K69)</f>
        <v>0</v>
      </c>
      <c r="L70" s="181"/>
      <c r="M70" s="182">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7"/>
      <c r="C71" s="117"/>
      <c r="D71" s="117"/>
      <c r="E71" s="117"/>
      <c r="F71" s="117"/>
      <c r="G71" s="117"/>
      <c r="H71" s="117"/>
      <c r="I71" s="117"/>
      <c r="J71" s="117"/>
      <c r="K71" s="117"/>
      <c r="L71" s="117"/>
      <c r="M71" s="117"/>
      <c r="N71" s="117"/>
      <c r="O71" s="117"/>
      <c r="P71" s="117"/>
      <c r="Q71" s="117"/>
    </row>
    <row r="72" spans="1:335" s="45" customFormat="1" ht="33" customHeight="1" x14ac:dyDescent="0.25">
      <c r="A72" s="9"/>
      <c r="B72" s="645" t="s">
        <v>238</v>
      </c>
      <c r="C72" s="646"/>
      <c r="D72" s="646"/>
      <c r="E72" s="647"/>
      <c r="F72" s="485" t="s">
        <v>166</v>
      </c>
      <c r="G72" s="486"/>
      <c r="H72" s="486"/>
      <c r="I72" s="486"/>
      <c r="J72" s="487"/>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8"/>
      <c r="C73" s="649"/>
      <c r="D73" s="649"/>
      <c r="E73" s="650"/>
      <c r="F73" s="95" t="str">
        <f>J9</f>
        <v>Periode 1</v>
      </c>
      <c r="G73" s="113" t="str">
        <f>L9</f>
        <v>Periode 2</v>
      </c>
      <c r="H73" s="113" t="str">
        <f>N9</f>
        <v>Periode 3</v>
      </c>
      <c r="I73" s="116" t="s">
        <v>312</v>
      </c>
      <c r="J73" s="115"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40" t="s">
        <v>98</v>
      </c>
      <c r="C74" s="641"/>
      <c r="D74" s="641"/>
      <c r="E74" s="642"/>
      <c r="F74" s="183">
        <f>I13</f>
        <v>0</v>
      </c>
      <c r="G74" s="184">
        <f>K13</f>
        <v>0</v>
      </c>
      <c r="H74" s="184">
        <f>M13</f>
        <v>0</v>
      </c>
      <c r="I74" s="184">
        <f>I20</f>
        <v>0</v>
      </c>
      <c r="J74" s="185">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40" t="s">
        <v>167</v>
      </c>
      <c r="C75" s="641"/>
      <c r="D75" s="641"/>
      <c r="E75" s="642"/>
      <c r="F75" s="183">
        <f>H25</f>
        <v>0</v>
      </c>
      <c r="G75" s="184">
        <f>I25</f>
        <v>0</v>
      </c>
      <c r="H75" s="184">
        <f>J25</f>
        <v>0</v>
      </c>
      <c r="I75" s="184">
        <f>K25</f>
        <v>0</v>
      </c>
      <c r="J75" s="185">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40" t="s">
        <v>168</v>
      </c>
      <c r="C76" s="641"/>
      <c r="D76" s="641"/>
      <c r="E76" s="642"/>
      <c r="F76" s="183">
        <f>H30</f>
        <v>0</v>
      </c>
      <c r="G76" s="184">
        <f>I30</f>
        <v>0</v>
      </c>
      <c r="H76" s="184">
        <f>J30</f>
        <v>0</v>
      </c>
      <c r="I76" s="186"/>
      <c r="J76" s="185">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40" t="s">
        <v>99</v>
      </c>
      <c r="C77" s="641"/>
      <c r="D77" s="641"/>
      <c r="E77" s="642"/>
      <c r="F77" s="183">
        <f>K49</f>
        <v>0</v>
      </c>
      <c r="G77" s="184">
        <f>L49</f>
        <v>0</v>
      </c>
      <c r="H77" s="184">
        <f>M49</f>
        <v>0</v>
      </c>
      <c r="I77" s="184">
        <f>N49</f>
        <v>0</v>
      </c>
      <c r="J77" s="185">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6" t="s">
        <v>100</v>
      </c>
      <c r="C78" s="677"/>
      <c r="D78" s="677"/>
      <c r="E78" s="678"/>
      <c r="F78" s="187">
        <f>L63</f>
        <v>0</v>
      </c>
      <c r="G78" s="188">
        <f>M63</f>
        <v>0</v>
      </c>
      <c r="H78" s="188">
        <f>N63</f>
        <v>0</v>
      </c>
      <c r="I78" s="186"/>
      <c r="J78" s="189">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9" t="s">
        <v>247</v>
      </c>
      <c r="C79" s="680"/>
      <c r="D79" s="680"/>
      <c r="E79" s="681"/>
      <c r="F79" s="190">
        <f>SUM(F74:F78)</f>
        <v>0</v>
      </c>
      <c r="G79" s="191">
        <f>SUM(G74:G78)</f>
        <v>0</v>
      </c>
      <c r="H79" s="191">
        <f>SUM(H74:H78)</f>
        <v>0</v>
      </c>
      <c r="I79" s="191">
        <f>SUM(I74:I78)</f>
        <v>0</v>
      </c>
      <c r="J79" s="192">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9" t="s">
        <v>101</v>
      </c>
      <c r="C80" s="680"/>
      <c r="D80" s="680"/>
      <c r="E80" s="681"/>
      <c r="F80" s="193">
        <f>I70</f>
        <v>0</v>
      </c>
      <c r="G80" s="194">
        <f>J70</f>
        <v>0</v>
      </c>
      <c r="H80" s="194">
        <f>K70</f>
        <v>0</v>
      </c>
      <c r="I80" s="181"/>
      <c r="J80" s="192">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2" t="s">
        <v>20</v>
      </c>
      <c r="C81" s="683"/>
      <c r="D81" s="683"/>
      <c r="E81" s="684"/>
      <c r="F81" s="190">
        <f>F79-F80</f>
        <v>0</v>
      </c>
      <c r="G81" s="191">
        <f>G79-G80</f>
        <v>0</v>
      </c>
      <c r="H81" s="191">
        <f>H79-H80</f>
        <v>0</v>
      </c>
      <c r="I81" s="191">
        <f>I79</f>
        <v>0</v>
      </c>
      <c r="J81" s="192">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5" t="s">
        <v>362</v>
      </c>
      <c r="C83" s="586"/>
      <c r="D83" s="587"/>
      <c r="E83" s="598" t="s">
        <v>144</v>
      </c>
      <c r="F83" s="599"/>
      <c r="G83" s="539" t="s">
        <v>153</v>
      </c>
      <c r="H83" s="539"/>
      <c r="I83" s="539"/>
      <c r="J83" s="539"/>
      <c r="K83" s="539"/>
      <c r="L83" s="539"/>
      <c r="M83" s="599" t="s">
        <v>143</v>
      </c>
      <c r="N83" s="599"/>
      <c r="O83" s="539" t="s">
        <v>145</v>
      </c>
      <c r="P83" s="539"/>
      <c r="Q83" s="102"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8"/>
      <c r="C84" s="589"/>
      <c r="D84" s="590"/>
      <c r="E84" s="621">
        <f>J81</f>
        <v>0</v>
      </c>
      <c r="F84" s="614"/>
      <c r="G84" s="541" t="s">
        <v>148</v>
      </c>
      <c r="H84" s="541"/>
      <c r="I84" s="608">
        <f>J81*K84</f>
        <v>0</v>
      </c>
      <c r="J84" s="608"/>
      <c r="K84" s="606">
        <v>0.65</v>
      </c>
      <c r="L84" s="606"/>
      <c r="M84" s="101">
        <f>E84*(100%-K84)</f>
        <v>0</v>
      </c>
      <c r="N84" s="212" t="str">
        <f>IF(I85=0,"-",M84/E84)</f>
        <v>-</v>
      </c>
      <c r="O84" s="614">
        <f>M85+I85</f>
        <v>0</v>
      </c>
      <c r="P84" s="614"/>
      <c r="Q84" s="602">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1"/>
      <c r="C85" s="592"/>
      <c r="D85" s="593"/>
      <c r="E85" s="622"/>
      <c r="F85" s="615"/>
      <c r="G85" s="605" t="s">
        <v>142</v>
      </c>
      <c r="H85" s="605"/>
      <c r="I85" s="675">
        <v>0</v>
      </c>
      <c r="J85" s="675"/>
      <c r="K85" s="607" t="str">
        <f>IF(E84=0,"-",I85/E84)</f>
        <v>-</v>
      </c>
      <c r="L85" s="607"/>
      <c r="M85" s="103">
        <f>P93</f>
        <v>0</v>
      </c>
      <c r="N85" s="146" t="str">
        <f>IF(I85=0,"-",M85/E84)</f>
        <v>-</v>
      </c>
      <c r="O85" s="615"/>
      <c r="P85" s="615"/>
      <c r="Q85" s="603"/>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1"/>
      <c r="C86" s="592"/>
      <c r="D86" s="594"/>
      <c r="E86" s="616"/>
      <c r="F86" s="617"/>
      <c r="G86" s="617"/>
      <c r="H86" s="617"/>
      <c r="I86" s="617"/>
      <c r="J86" s="617"/>
      <c r="K86" s="617"/>
      <c r="L86" s="617"/>
      <c r="M86" s="617"/>
      <c r="N86" s="617"/>
      <c r="O86" s="617"/>
      <c r="P86" s="617"/>
      <c r="Q86" s="618"/>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1"/>
      <c r="C87" s="592"/>
      <c r="D87" s="593"/>
      <c r="E87" s="612" t="s">
        <v>169</v>
      </c>
      <c r="F87" s="604"/>
      <c r="G87" s="604"/>
      <c r="H87" s="604"/>
      <c r="I87" s="604" t="s">
        <v>147</v>
      </c>
      <c r="J87" s="604"/>
      <c r="K87" s="604"/>
      <c r="L87" s="604"/>
      <c r="M87" s="604"/>
      <c r="N87" s="604"/>
      <c r="O87" s="604"/>
      <c r="P87" s="619" t="s">
        <v>93</v>
      </c>
      <c r="Q87" s="620"/>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1"/>
      <c r="C88" s="592"/>
      <c r="D88" s="593"/>
      <c r="E88" s="493"/>
      <c r="F88" s="492"/>
      <c r="G88" s="492"/>
      <c r="H88" s="492"/>
      <c r="I88" s="492"/>
      <c r="J88" s="492"/>
      <c r="K88" s="492"/>
      <c r="L88" s="492"/>
      <c r="M88" s="492"/>
      <c r="N88" s="492"/>
      <c r="O88" s="492"/>
      <c r="P88" s="600"/>
      <c r="Q88" s="601"/>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1"/>
      <c r="C89" s="592"/>
      <c r="D89" s="593"/>
      <c r="E89" s="493"/>
      <c r="F89" s="492"/>
      <c r="G89" s="492"/>
      <c r="H89" s="492"/>
      <c r="I89" s="492"/>
      <c r="J89" s="492"/>
      <c r="K89" s="492"/>
      <c r="L89" s="492"/>
      <c r="M89" s="492"/>
      <c r="N89" s="492"/>
      <c r="O89" s="492"/>
      <c r="P89" s="600"/>
      <c r="Q89" s="601"/>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1"/>
      <c r="C90" s="592"/>
      <c r="D90" s="593"/>
      <c r="E90" s="493"/>
      <c r="F90" s="492"/>
      <c r="G90" s="492"/>
      <c r="H90" s="492"/>
      <c r="I90" s="492"/>
      <c r="J90" s="492"/>
      <c r="K90" s="492"/>
      <c r="L90" s="492"/>
      <c r="M90" s="492"/>
      <c r="N90" s="492"/>
      <c r="O90" s="492"/>
      <c r="P90" s="600"/>
      <c r="Q90" s="601"/>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1"/>
      <c r="C91" s="592"/>
      <c r="D91" s="593"/>
      <c r="E91" s="493"/>
      <c r="F91" s="492"/>
      <c r="G91" s="492"/>
      <c r="H91" s="492"/>
      <c r="I91" s="492"/>
      <c r="J91" s="492"/>
      <c r="K91" s="492"/>
      <c r="L91" s="492"/>
      <c r="M91" s="492"/>
      <c r="N91" s="492"/>
      <c r="O91" s="492"/>
      <c r="P91" s="600"/>
      <c r="Q91" s="601"/>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1"/>
      <c r="C92" s="592"/>
      <c r="D92" s="593"/>
      <c r="E92" s="613"/>
      <c r="F92" s="611"/>
      <c r="G92" s="611"/>
      <c r="H92" s="611"/>
      <c r="I92" s="611"/>
      <c r="J92" s="611"/>
      <c r="K92" s="611"/>
      <c r="L92" s="611"/>
      <c r="M92" s="611"/>
      <c r="N92" s="611"/>
      <c r="O92" s="611"/>
      <c r="P92" s="609"/>
      <c r="Q92" s="610"/>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5"/>
      <c r="C93" s="596"/>
      <c r="D93" s="597"/>
      <c r="E93" s="583" t="s">
        <v>20</v>
      </c>
      <c r="F93" s="584"/>
      <c r="G93" s="584"/>
      <c r="H93" s="584"/>
      <c r="I93" s="584"/>
      <c r="J93" s="584"/>
      <c r="K93" s="584"/>
      <c r="L93" s="584"/>
      <c r="M93" s="584"/>
      <c r="N93" s="584"/>
      <c r="O93" s="584"/>
      <c r="P93" s="581">
        <f>SUM(P88:Q92)</f>
        <v>0</v>
      </c>
      <c r="Q93" s="582"/>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6" t="s">
        <v>325</v>
      </c>
      <c r="C95" s="570"/>
      <c r="D95" s="571"/>
      <c r="E95" s="538" t="s">
        <v>95</v>
      </c>
      <c r="F95" s="539"/>
      <c r="G95" s="112" t="s">
        <v>12</v>
      </c>
      <c r="H95" s="112" t="s">
        <v>21</v>
      </c>
      <c r="I95" s="112" t="s">
        <v>13</v>
      </c>
      <c r="J95" s="112" t="s">
        <v>14</v>
      </c>
      <c r="K95" s="112" t="s">
        <v>15</v>
      </c>
      <c r="L95" s="112" t="s">
        <v>16</v>
      </c>
      <c r="M95" s="112" t="s">
        <v>17</v>
      </c>
      <c r="N95" s="112" t="s">
        <v>18</v>
      </c>
      <c r="O95" s="112" t="s">
        <v>19</v>
      </c>
      <c r="P95" s="109" t="s">
        <v>22</v>
      </c>
      <c r="Q95" s="546"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2"/>
      <c r="C96" s="573"/>
      <c r="D96" s="574"/>
      <c r="E96" s="540" t="s">
        <v>170</v>
      </c>
      <c r="F96" s="541"/>
      <c r="G96" s="83" t="s">
        <v>74</v>
      </c>
      <c r="H96" s="110" t="s">
        <v>102</v>
      </c>
      <c r="I96" s="110" t="s">
        <v>102</v>
      </c>
      <c r="J96" s="110" t="s">
        <v>102</v>
      </c>
      <c r="K96" s="110" t="s">
        <v>102</v>
      </c>
      <c r="L96" s="110" t="s">
        <v>102</v>
      </c>
      <c r="M96" s="110" t="s">
        <v>102</v>
      </c>
      <c r="N96" s="110" t="s">
        <v>102</v>
      </c>
      <c r="O96" s="110" t="s">
        <v>102</v>
      </c>
      <c r="P96" s="111" t="s">
        <v>102</v>
      </c>
      <c r="Q96" s="547"/>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5"/>
      <c r="C97" s="576"/>
      <c r="D97" s="577"/>
      <c r="E97" s="540" t="s">
        <v>171</v>
      </c>
      <c r="F97" s="541"/>
      <c r="G97" s="208"/>
      <c r="H97" s="209"/>
      <c r="I97" s="209"/>
      <c r="J97" s="209"/>
      <c r="K97" s="209"/>
      <c r="L97" s="209"/>
      <c r="M97" s="209"/>
      <c r="N97" s="209"/>
      <c r="O97" s="209"/>
      <c r="P97" s="210"/>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5"/>
      <c r="C98" s="576"/>
      <c r="D98" s="577"/>
      <c r="E98" s="540" t="s">
        <v>281</v>
      </c>
      <c r="F98" s="541"/>
      <c r="G98" s="534">
        <f>$J$81*G97</f>
        <v>0</v>
      </c>
      <c r="H98" s="534">
        <f t="shared" ref="H98:P98" si="3">IF(H96="Nein | Nej",0,$J$81*H97)</f>
        <v>0</v>
      </c>
      <c r="I98" s="534">
        <f t="shared" si="3"/>
        <v>0</v>
      </c>
      <c r="J98" s="534">
        <f t="shared" si="3"/>
        <v>0</v>
      </c>
      <c r="K98" s="534">
        <f t="shared" si="3"/>
        <v>0</v>
      </c>
      <c r="L98" s="534">
        <f t="shared" si="3"/>
        <v>0</v>
      </c>
      <c r="M98" s="534">
        <f t="shared" si="3"/>
        <v>0</v>
      </c>
      <c r="N98" s="534">
        <f t="shared" si="3"/>
        <v>0</v>
      </c>
      <c r="O98" s="534">
        <f t="shared" si="3"/>
        <v>0</v>
      </c>
      <c r="P98" s="536">
        <f t="shared" si="3"/>
        <v>0</v>
      </c>
      <c r="Q98" s="544">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8"/>
      <c r="C99" s="579"/>
      <c r="D99" s="580"/>
      <c r="E99" s="542"/>
      <c r="F99" s="543"/>
      <c r="G99" s="535"/>
      <c r="H99" s="535"/>
      <c r="I99" s="535"/>
      <c r="J99" s="535"/>
      <c r="K99" s="535"/>
      <c r="L99" s="535"/>
      <c r="M99" s="535"/>
      <c r="N99" s="535"/>
      <c r="O99" s="535"/>
      <c r="P99" s="537"/>
      <c r="Q99" s="545"/>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vtePO3p5K/MoY2mzQn/UNcGHmGwxe+L2DZ0AehfOhJ7ayKWuSDUgDMh7IyGDV17LqBn7vjuASB2LaEkj9S2IWw==" saltValue="HG8udLlm8/8K2AGaXSJzGg=="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65" priority="9" operator="equal">
      <formula>1</formula>
    </cfRule>
    <cfRule type="cellIs" dxfId="64" priority="32" operator="lessThan">
      <formula>1</formula>
    </cfRule>
    <cfRule type="cellIs" dxfId="63" priority="33" operator="greaterThan">
      <formula>100%</formula>
    </cfRule>
  </conditionalFormatting>
  <conditionalFormatting sqref="Q84">
    <cfRule type="cellIs" dxfId="62" priority="31" operator="notEqual">
      <formula>0</formula>
    </cfRule>
  </conditionalFormatting>
  <conditionalFormatting sqref="H97 P98">
    <cfRule type="expression" dxfId="61" priority="28">
      <formula>$P$96="Nein | Nej"</formula>
    </cfRule>
  </conditionalFormatting>
  <conditionalFormatting sqref="G97">
    <cfRule type="expression" dxfId="60" priority="30">
      <formula>$G$96="Nein | Nej"</formula>
    </cfRule>
  </conditionalFormatting>
  <conditionalFormatting sqref="I97">
    <cfRule type="expression" dxfId="59" priority="26">
      <formula>$I$96="Nein | Nej"</formula>
    </cfRule>
  </conditionalFormatting>
  <conditionalFormatting sqref="J97">
    <cfRule type="expression" dxfId="58" priority="24">
      <formula>$J$96="Nein | Nej"</formula>
    </cfRule>
  </conditionalFormatting>
  <conditionalFormatting sqref="J97">
    <cfRule type="expression" dxfId="57" priority="23">
      <formula>$J$96="Ja"</formula>
    </cfRule>
  </conditionalFormatting>
  <conditionalFormatting sqref="I97">
    <cfRule type="expression" dxfId="56" priority="25">
      <formula>$I$96="Ja"</formula>
    </cfRule>
  </conditionalFormatting>
  <conditionalFormatting sqref="H97">
    <cfRule type="expression" dxfId="55" priority="27">
      <formula>$H$96="Ja"</formula>
    </cfRule>
  </conditionalFormatting>
  <conditionalFormatting sqref="G97">
    <cfRule type="expression" dxfId="54" priority="29">
      <formula>$G$96="Ja"</formula>
    </cfRule>
  </conditionalFormatting>
  <conditionalFormatting sqref="K97">
    <cfRule type="expression" dxfId="53" priority="22">
      <formula>$K$96="Nein | Nej"</formula>
    </cfRule>
  </conditionalFormatting>
  <conditionalFormatting sqref="K97">
    <cfRule type="expression" dxfId="52" priority="21">
      <formula>$K$96="Ja"</formula>
    </cfRule>
  </conditionalFormatting>
  <conditionalFormatting sqref="L97">
    <cfRule type="expression" dxfId="51" priority="20">
      <formula>$L$96="Nein | Nej"</formula>
    </cfRule>
  </conditionalFormatting>
  <conditionalFormatting sqref="L97">
    <cfRule type="expression" dxfId="50" priority="19">
      <formula>$L$96="Ja"</formula>
    </cfRule>
  </conditionalFormatting>
  <conditionalFormatting sqref="M97">
    <cfRule type="expression" dxfId="49" priority="18">
      <formula>$M$96="Nein | Nej"</formula>
    </cfRule>
  </conditionalFormatting>
  <conditionalFormatting sqref="M97">
    <cfRule type="expression" dxfId="48" priority="17">
      <formula>$M$96="Ja"</formula>
    </cfRule>
  </conditionalFormatting>
  <conditionalFormatting sqref="N97">
    <cfRule type="expression" dxfId="47" priority="16">
      <formula>$N$96="Nein | Nej"</formula>
    </cfRule>
  </conditionalFormatting>
  <conditionalFormatting sqref="N97">
    <cfRule type="expression" dxfId="46" priority="15">
      <formula>$N$96="Ja"</formula>
    </cfRule>
  </conditionalFormatting>
  <conditionalFormatting sqref="O97">
    <cfRule type="expression" dxfId="45" priority="14">
      <formula>$O$96="Nein | Nej"</formula>
    </cfRule>
  </conditionalFormatting>
  <conditionalFormatting sqref="O97">
    <cfRule type="expression" dxfId="44" priority="13">
      <formula>$O$96="Ja"</formula>
    </cfRule>
  </conditionalFormatting>
  <conditionalFormatting sqref="P97">
    <cfRule type="expression" dxfId="43" priority="12">
      <formula>$P$96="Nein | Nej"</formula>
    </cfRule>
  </conditionalFormatting>
  <conditionalFormatting sqref="P97">
    <cfRule type="expression" dxfId="42" priority="11">
      <formula>$P$96="Ja"</formula>
    </cfRule>
  </conditionalFormatting>
  <conditionalFormatting sqref="Q84:Q85">
    <cfRule type="cellIs" dxfId="41" priority="10" operator="equal">
      <formula>0</formula>
    </cfRule>
  </conditionalFormatting>
  <conditionalFormatting sqref="H98">
    <cfRule type="expression" dxfId="40" priority="8">
      <formula>$H$96="Nein | Nej"</formula>
    </cfRule>
  </conditionalFormatting>
  <conditionalFormatting sqref="I98">
    <cfRule type="expression" dxfId="39" priority="7">
      <formula>$I$96="Nein | Nej"</formula>
    </cfRule>
  </conditionalFormatting>
  <conditionalFormatting sqref="J98:J99">
    <cfRule type="expression" dxfId="38" priority="6">
      <formula>$J$96="Nein | Nej"</formula>
    </cfRule>
  </conditionalFormatting>
  <conditionalFormatting sqref="K98:K99">
    <cfRule type="expression" dxfId="37" priority="5">
      <formula>$K$96="Nein | Nej"</formula>
    </cfRule>
  </conditionalFormatting>
  <conditionalFormatting sqref="L98:L99">
    <cfRule type="expression" dxfId="36" priority="4">
      <formula>$L$96="Nein | Nej"</formula>
    </cfRule>
  </conditionalFormatting>
  <conditionalFormatting sqref="M98:M99">
    <cfRule type="expression" dxfId="35" priority="3">
      <formula>$M$96="Nein | Nej"</formula>
    </cfRule>
  </conditionalFormatting>
  <conditionalFormatting sqref="N98:N99">
    <cfRule type="expression" dxfId="34" priority="2">
      <formula>$N$96="Nein | Nej"</formula>
    </cfRule>
  </conditionalFormatting>
  <conditionalFormatting sqref="O98:O99">
    <cfRule type="expression" dxfId="33" priority="1">
      <formula>$O$96="Nein | Nej"</formula>
    </cfRule>
  </conditionalFormatting>
  <dataValidations disablePrompts="1" count="15">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decimal" operator="greaterThanOrEqual" allowBlank="1" showInputMessage="1" showErrorMessage="1" sqref="K34:O48 I67:K69 P88:Q92 K52:N6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custom" allowBlank="1" showInputMessage="1" showErrorMessage="1" sqref="G96">
      <formula1>"Ja"</formula1>
    </dataValidation>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allowBlank="1" showInputMessage="1" showErrorMessage="1" error="Bitte tragen Sie entweder &quot;DE&quot; oder DK&quot; ein. | Venligst indsæt enten &quot;DE&quot; eller &quot;DK&quot;" sqref="D3"/>
  </dataValidations>
  <pageMargins left="0.25" right="0.25" top="0.75" bottom="0.75" header="0.3" footer="0.3"/>
  <pageSetup paperSize="9" scale="54" fitToHeight="2" orientation="landscape" r:id="rId1"/>
  <headerFooter alignWithMargins="0">
    <oddHeader>&amp;L&amp;"-,Fett"&amp;16 16. Partnerbudget Projektpartner 13</oddHeader>
    <oddFooter>&amp;L&amp;"-,Fett"&amp;KFF0000Budgetmodel 2 - Version 2.0.6&amp;R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K1" sqref="K1:K6"/>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7" t="s">
        <v>239</v>
      </c>
      <c r="C1" s="558"/>
      <c r="D1" s="558"/>
      <c r="E1" s="558"/>
      <c r="F1" s="558"/>
      <c r="G1" s="558"/>
      <c r="H1" s="558"/>
      <c r="I1" s="559"/>
      <c r="J1" s="42"/>
      <c r="K1" s="531" t="s">
        <v>152</v>
      </c>
      <c r="L1" s="522" t="s">
        <v>158</v>
      </c>
      <c r="M1" s="523"/>
      <c r="N1" s="523"/>
      <c r="O1" s="523"/>
      <c r="P1" s="523"/>
      <c r="Q1" s="5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8" t="s">
        <v>85</v>
      </c>
      <c r="C2" s="569"/>
      <c r="D2" s="625" t="str">
        <f>IF('Angaben-Oplysninger'!E4="","",'Angaben-Oplysninger'!E4)</f>
        <v/>
      </c>
      <c r="E2" s="625"/>
      <c r="F2" s="569" t="s">
        <v>86</v>
      </c>
      <c r="G2" s="569"/>
      <c r="H2" s="626" t="str">
        <f>K85</f>
        <v>-</v>
      </c>
      <c r="I2" s="627"/>
      <c r="J2" s="44"/>
      <c r="K2" s="532"/>
      <c r="L2" s="525"/>
      <c r="M2" s="526"/>
      <c r="N2" s="526"/>
      <c r="O2" s="526"/>
      <c r="P2" s="526"/>
      <c r="Q2" s="527"/>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8" t="s">
        <v>87</v>
      </c>
      <c r="C3" s="569"/>
      <c r="D3" s="625" t="str">
        <f>IF('Angaben-Oplysninger'!F26="","",'Angaben-Oplysninger'!F26)</f>
        <v/>
      </c>
      <c r="E3" s="625"/>
      <c r="F3" s="569" t="s">
        <v>88</v>
      </c>
      <c r="G3" s="569"/>
      <c r="H3" s="629">
        <f>J81</f>
        <v>0</v>
      </c>
      <c r="I3" s="630"/>
      <c r="J3" s="44"/>
      <c r="K3" s="532"/>
      <c r="L3" s="525"/>
      <c r="M3" s="526"/>
      <c r="N3" s="526"/>
      <c r="O3" s="526"/>
      <c r="P3" s="526"/>
      <c r="Q3" s="527"/>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8" t="s">
        <v>113</v>
      </c>
      <c r="C4" s="569"/>
      <c r="D4" s="625" t="str">
        <f>IF('Angaben-Oplysninger'!D26="","",'Angaben-Oplysninger'!D26)</f>
        <v/>
      </c>
      <c r="E4" s="625"/>
      <c r="F4" s="569" t="s">
        <v>89</v>
      </c>
      <c r="G4" s="569"/>
      <c r="H4" s="629">
        <f>I85</f>
        <v>0</v>
      </c>
      <c r="I4" s="630"/>
      <c r="J4" s="44"/>
      <c r="K4" s="532"/>
      <c r="L4" s="525"/>
      <c r="M4" s="526"/>
      <c r="N4" s="526"/>
      <c r="O4" s="526"/>
      <c r="P4" s="526"/>
      <c r="Q4" s="527"/>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3" t="s">
        <v>114</v>
      </c>
      <c r="C5" s="624"/>
      <c r="D5" s="628" t="str">
        <f>'Angaben-Oplysninger'!C26</f>
        <v>Projektpartner 14</v>
      </c>
      <c r="E5" s="628"/>
      <c r="F5" s="624" t="s">
        <v>90</v>
      </c>
      <c r="G5" s="624"/>
      <c r="H5" s="566" t="str">
        <f>IF(H2="-","-",H3*(100%-H2))</f>
        <v>-</v>
      </c>
      <c r="I5" s="567"/>
      <c r="J5" s="44"/>
      <c r="K5" s="532"/>
      <c r="L5" s="525"/>
      <c r="M5" s="526"/>
      <c r="N5" s="526"/>
      <c r="O5" s="526"/>
      <c r="P5" s="526"/>
      <c r="Q5" s="527"/>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3"/>
      <c r="L6" s="528"/>
      <c r="M6" s="529"/>
      <c r="N6" s="529"/>
      <c r="O6" s="529"/>
      <c r="P6" s="529"/>
      <c r="Q6" s="530"/>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60" t="s">
        <v>365</v>
      </c>
      <c r="C8" s="561"/>
      <c r="D8" s="561"/>
      <c r="E8" s="631" t="s">
        <v>159</v>
      </c>
      <c r="F8" s="301"/>
      <c r="G8" s="301"/>
      <c r="H8" s="301"/>
      <c r="I8" s="301"/>
      <c r="J8" s="301"/>
      <c r="K8" s="301"/>
      <c r="L8" s="301"/>
      <c r="M8" s="301"/>
      <c r="N8" s="301"/>
      <c r="O8" s="301"/>
      <c r="P8" s="301"/>
      <c r="Q8" s="632"/>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2"/>
      <c r="C9" s="563"/>
      <c r="D9" s="563"/>
      <c r="E9" s="114" t="s">
        <v>108</v>
      </c>
      <c r="F9" s="508" t="s">
        <v>335</v>
      </c>
      <c r="G9" s="508"/>
      <c r="H9" s="113" t="s">
        <v>243</v>
      </c>
      <c r="I9" s="113" t="s">
        <v>80</v>
      </c>
      <c r="J9" s="113" t="s">
        <v>6</v>
      </c>
      <c r="K9" s="113" t="s">
        <v>80</v>
      </c>
      <c r="L9" s="113" t="s">
        <v>7</v>
      </c>
      <c r="M9" s="113" t="s">
        <v>80</v>
      </c>
      <c r="N9" s="113" t="s">
        <v>8</v>
      </c>
      <c r="O9" s="113" t="s">
        <v>20</v>
      </c>
      <c r="P9" s="508" t="s">
        <v>336</v>
      </c>
      <c r="Q9" s="635"/>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2"/>
      <c r="C10" s="563"/>
      <c r="D10" s="563"/>
      <c r="E10" s="47" t="s">
        <v>334</v>
      </c>
      <c r="F10" s="492"/>
      <c r="G10" s="492"/>
      <c r="H10" s="202">
        <f>IF($D$3="DE",62,IF($D$3="DK",68,0))</f>
        <v>0</v>
      </c>
      <c r="I10" s="213"/>
      <c r="J10" s="200">
        <f>$H10*I10*1720</f>
        <v>0</v>
      </c>
      <c r="K10" s="213">
        <v>0</v>
      </c>
      <c r="L10" s="200">
        <f>$H10*K10*1720</f>
        <v>0</v>
      </c>
      <c r="M10" s="213">
        <v>0</v>
      </c>
      <c r="N10" s="200">
        <f>$H10*M10*1720</f>
        <v>0</v>
      </c>
      <c r="O10" s="204">
        <f>J10+L10+N10</f>
        <v>0</v>
      </c>
      <c r="P10" s="518"/>
      <c r="Q10" s="633"/>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2"/>
      <c r="C11" s="563"/>
      <c r="D11" s="563"/>
      <c r="E11" s="47" t="s">
        <v>83</v>
      </c>
      <c r="F11" s="492"/>
      <c r="G11" s="492"/>
      <c r="H11" s="202">
        <f>IF($D$3="DE",46,IF($D$3="DK",51,0))</f>
        <v>0</v>
      </c>
      <c r="I11" s="213">
        <v>0</v>
      </c>
      <c r="J11" s="200">
        <f>$H11*I11*1720</f>
        <v>0</v>
      </c>
      <c r="K11" s="213">
        <v>0</v>
      </c>
      <c r="L11" s="200">
        <f>$H11*K11*1720</f>
        <v>0</v>
      </c>
      <c r="M11" s="213">
        <v>0</v>
      </c>
      <c r="N11" s="200">
        <f>$H11*M11*1720</f>
        <v>0</v>
      </c>
      <c r="O11" s="204">
        <f>J11+L11+N11</f>
        <v>0</v>
      </c>
      <c r="P11" s="518"/>
      <c r="Q11" s="633"/>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2"/>
      <c r="C12" s="563"/>
      <c r="D12" s="563"/>
      <c r="E12" s="48" t="s">
        <v>84</v>
      </c>
      <c r="F12" s="611"/>
      <c r="G12" s="611"/>
      <c r="H12" s="203">
        <f>IF($D$3="DE",31,IF($D$3="DK",33,0))</f>
        <v>0</v>
      </c>
      <c r="I12" s="214">
        <v>0</v>
      </c>
      <c r="J12" s="201">
        <f>$H12*I12*1720</f>
        <v>0</v>
      </c>
      <c r="K12" s="214">
        <v>0</v>
      </c>
      <c r="L12" s="201">
        <f>$H12*K12*1720</f>
        <v>0</v>
      </c>
      <c r="M12" s="214">
        <v>0</v>
      </c>
      <c r="N12" s="201">
        <f>$H12*M12*1720</f>
        <v>0</v>
      </c>
      <c r="O12" s="205">
        <f>J12+L12+N12</f>
        <v>0</v>
      </c>
      <c r="P12" s="519"/>
      <c r="Q12" s="63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4"/>
      <c r="C13" s="565"/>
      <c r="D13" s="565"/>
      <c r="E13" s="511" t="s">
        <v>20</v>
      </c>
      <c r="F13" s="512"/>
      <c r="G13" s="512"/>
      <c r="H13" s="512"/>
      <c r="I13" s="513">
        <f>SUM(J10:J12)</f>
        <v>0</v>
      </c>
      <c r="J13" s="513"/>
      <c r="K13" s="513">
        <f>SUM(L10:L12)</f>
        <v>0</v>
      </c>
      <c r="L13" s="513"/>
      <c r="M13" s="513">
        <f>SUM(N10:N12)</f>
        <v>0</v>
      </c>
      <c r="N13" s="513"/>
      <c r="O13" s="206">
        <f>I13+K13+M13</f>
        <v>0</v>
      </c>
      <c r="P13" s="520"/>
      <c r="Q13" s="521"/>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6" t="s">
        <v>388</v>
      </c>
      <c r="C15" s="497"/>
      <c r="D15" s="498"/>
      <c r="E15" s="514" t="s">
        <v>311</v>
      </c>
      <c r="F15" s="515"/>
      <c r="G15" s="515"/>
      <c r="H15" s="515"/>
      <c r="I15" s="515"/>
      <c r="J15" s="515"/>
      <c r="K15" s="515"/>
      <c r="L15" s="515"/>
      <c r="M15" s="516"/>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9"/>
      <c r="C16" s="500"/>
      <c r="D16" s="501"/>
      <c r="E16" s="119" t="s">
        <v>108</v>
      </c>
      <c r="F16" s="508" t="s">
        <v>335</v>
      </c>
      <c r="G16" s="508"/>
      <c r="H16" s="119" t="s">
        <v>243</v>
      </c>
      <c r="I16" s="119" t="s">
        <v>80</v>
      </c>
      <c r="J16" s="119" t="s">
        <v>310</v>
      </c>
      <c r="K16" s="517" t="s">
        <v>336</v>
      </c>
      <c r="L16" s="517"/>
      <c r="M16" s="517"/>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9"/>
      <c r="C17" s="500"/>
      <c r="D17" s="501"/>
      <c r="E17" s="120" t="s">
        <v>82</v>
      </c>
      <c r="F17" s="509"/>
      <c r="G17" s="509"/>
      <c r="H17" s="200">
        <f>IF($D$3="DE",62,IF($D$3="DK",68,0))</f>
        <v>0</v>
      </c>
      <c r="I17" s="215">
        <v>0</v>
      </c>
      <c r="J17" s="200">
        <f>$H17*I17*430</f>
        <v>0</v>
      </c>
      <c r="K17" s="518"/>
      <c r="L17" s="518"/>
      <c r="M17" s="518"/>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2"/>
      <c r="C18" s="503"/>
      <c r="D18" s="504"/>
      <c r="E18" s="120" t="s">
        <v>83</v>
      </c>
      <c r="F18" s="509"/>
      <c r="G18" s="509"/>
      <c r="H18" s="200">
        <f>IF($D$3="DE",46,IF($D$3="DK",51,0))</f>
        <v>0</v>
      </c>
      <c r="I18" s="215">
        <v>0</v>
      </c>
      <c r="J18" s="200">
        <f>$H18*I18*430</f>
        <v>0</v>
      </c>
      <c r="K18" s="518"/>
      <c r="L18" s="518"/>
      <c r="M18" s="518"/>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2"/>
      <c r="C19" s="503"/>
      <c r="D19" s="504"/>
      <c r="E19" s="121" t="s">
        <v>84</v>
      </c>
      <c r="F19" s="510"/>
      <c r="G19" s="510"/>
      <c r="H19" s="201">
        <f>IF($D$3="DE",31,IF($D$3="DK",33,0))</f>
        <v>0</v>
      </c>
      <c r="I19" s="216">
        <v>0</v>
      </c>
      <c r="J19" s="201">
        <f>$H19*I19*430</f>
        <v>0</v>
      </c>
      <c r="K19" s="519"/>
      <c r="L19" s="519"/>
      <c r="M19" s="519"/>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5"/>
      <c r="C20" s="506"/>
      <c r="D20" s="507"/>
      <c r="E20" s="511" t="s">
        <v>20</v>
      </c>
      <c r="F20" s="512"/>
      <c r="G20" s="512"/>
      <c r="H20" s="512"/>
      <c r="I20" s="513">
        <f>SUM(J17:J19)</f>
        <v>0</v>
      </c>
      <c r="J20" s="513"/>
      <c r="K20" s="520"/>
      <c r="L20" s="520"/>
      <c r="M20" s="521"/>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7"/>
      <c r="B21" s="117"/>
      <c r="C21" s="117"/>
      <c r="D21" s="117"/>
      <c r="E21" s="117"/>
      <c r="F21" s="117"/>
      <c r="G21" s="117"/>
      <c r="H21" s="117"/>
      <c r="I21" s="117"/>
      <c r="J21" s="117"/>
      <c r="K21" s="117"/>
      <c r="L21" s="117"/>
      <c r="M21" s="117"/>
      <c r="N21" s="117"/>
      <c r="O21" s="117"/>
      <c r="P21" s="117"/>
      <c r="Q21" s="117"/>
    </row>
    <row r="22" spans="1:335" s="45" customFormat="1" ht="37.5" customHeight="1" x14ac:dyDescent="0.25">
      <c r="A22" s="44"/>
      <c r="B22" s="548" t="s">
        <v>240</v>
      </c>
      <c r="C22" s="549"/>
      <c r="D22" s="549"/>
      <c r="E22" s="550"/>
      <c r="F22" s="664" t="s">
        <v>160</v>
      </c>
      <c r="G22" s="665"/>
      <c r="H22" s="665"/>
      <c r="I22" s="665"/>
      <c r="J22" s="665"/>
      <c r="K22" s="665"/>
      <c r="L22" s="666"/>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1"/>
      <c r="C23" s="552"/>
      <c r="D23" s="552"/>
      <c r="E23" s="553"/>
      <c r="F23" s="671"/>
      <c r="G23" s="672"/>
      <c r="H23" s="113">
        <v>1</v>
      </c>
      <c r="I23" s="113">
        <v>2</v>
      </c>
      <c r="J23" s="113">
        <v>3</v>
      </c>
      <c r="K23" s="113" t="s">
        <v>310</v>
      </c>
      <c r="L23" s="115"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1"/>
      <c r="C24" s="552"/>
      <c r="D24" s="552"/>
      <c r="E24" s="553"/>
      <c r="F24" s="104">
        <v>0.15</v>
      </c>
      <c r="G24" s="105" t="s">
        <v>10</v>
      </c>
      <c r="H24" s="198">
        <f>I13</f>
        <v>0</v>
      </c>
      <c r="I24" s="198">
        <f>K13</f>
        <v>0</v>
      </c>
      <c r="J24" s="198">
        <f>M13</f>
        <v>0</v>
      </c>
      <c r="K24" s="198">
        <f>I20</f>
        <v>0</v>
      </c>
      <c r="L24" s="199">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4"/>
      <c r="C25" s="555"/>
      <c r="D25" s="555"/>
      <c r="E25" s="556"/>
      <c r="F25" s="660" t="s">
        <v>20</v>
      </c>
      <c r="G25" s="661"/>
      <c r="H25" s="191">
        <f>H24*$F$24</f>
        <v>0</v>
      </c>
      <c r="I25" s="191">
        <f>I24*$F$24</f>
        <v>0</v>
      </c>
      <c r="J25" s="191">
        <f>J24*$F$24</f>
        <v>0</v>
      </c>
      <c r="K25" s="191">
        <f>K24*$F$24</f>
        <v>0</v>
      </c>
      <c r="L25" s="197">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8" t="s">
        <v>241</v>
      </c>
      <c r="C27" s="549"/>
      <c r="D27" s="549"/>
      <c r="E27" s="549"/>
      <c r="F27" s="664" t="s">
        <v>163</v>
      </c>
      <c r="G27" s="665"/>
      <c r="H27" s="665"/>
      <c r="I27" s="665"/>
      <c r="J27" s="665"/>
      <c r="K27" s="665"/>
      <c r="L27" s="666"/>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1"/>
      <c r="C28" s="552"/>
      <c r="D28" s="552"/>
      <c r="E28" s="552"/>
      <c r="F28" s="671"/>
      <c r="G28" s="672"/>
      <c r="H28" s="113">
        <v>1</v>
      </c>
      <c r="I28" s="113">
        <v>2</v>
      </c>
      <c r="J28" s="113">
        <v>3</v>
      </c>
      <c r="K28" s="124" t="s">
        <v>310</v>
      </c>
      <c r="L28" s="115"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1"/>
      <c r="C29" s="552"/>
      <c r="D29" s="552"/>
      <c r="E29" s="552"/>
      <c r="F29" s="4">
        <v>0.06</v>
      </c>
      <c r="G29" s="57" t="s">
        <v>10</v>
      </c>
      <c r="H29" s="188">
        <f>I13</f>
        <v>0</v>
      </c>
      <c r="I29" s="188">
        <f>K13</f>
        <v>0</v>
      </c>
      <c r="J29" s="188">
        <f>M13</f>
        <v>0</v>
      </c>
      <c r="K29" s="176"/>
      <c r="L29" s="195">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4"/>
      <c r="C30" s="555"/>
      <c r="D30" s="555"/>
      <c r="E30" s="555"/>
      <c r="F30" s="662" t="s">
        <v>93</v>
      </c>
      <c r="G30" s="663"/>
      <c r="H30" s="191">
        <f>H29*$F$29</f>
        <v>0</v>
      </c>
      <c r="I30" s="191">
        <f>I29*$F$29</f>
        <v>0</v>
      </c>
      <c r="J30" s="191">
        <f>J29*$F$29</f>
        <v>0</v>
      </c>
      <c r="K30" s="196"/>
      <c r="L30" s="197">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7" customFormat="1" ht="15" customHeight="1" thickBot="1" x14ac:dyDescent="0.3"/>
    <row r="32" spans="1:335" s="56" customFormat="1" ht="37.5" customHeight="1" x14ac:dyDescent="0.25">
      <c r="A32" s="44"/>
      <c r="B32" s="496" t="s">
        <v>277</v>
      </c>
      <c r="C32" s="497"/>
      <c r="D32" s="643"/>
      <c r="E32" s="631" t="s">
        <v>94</v>
      </c>
      <c r="F32" s="301"/>
      <c r="G32" s="301"/>
      <c r="H32" s="301"/>
      <c r="I32" s="301"/>
      <c r="J32" s="632"/>
      <c r="K32" s="667" t="s">
        <v>91</v>
      </c>
      <c r="L32" s="667"/>
      <c r="M32" s="667"/>
      <c r="N32" s="667"/>
      <c r="O32" s="667"/>
      <c r="P32" s="667"/>
      <c r="Q32" s="668"/>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9"/>
      <c r="C33" s="500"/>
      <c r="D33" s="501"/>
      <c r="E33" s="673" t="s">
        <v>115</v>
      </c>
      <c r="F33" s="674"/>
      <c r="G33" s="674" t="s">
        <v>164</v>
      </c>
      <c r="H33" s="674"/>
      <c r="I33" s="143" t="s">
        <v>95</v>
      </c>
      <c r="J33" s="144" t="s">
        <v>96</v>
      </c>
      <c r="K33" s="95">
        <v>1</v>
      </c>
      <c r="L33" s="113">
        <v>2</v>
      </c>
      <c r="M33" s="113">
        <v>3</v>
      </c>
      <c r="N33" s="119" t="s">
        <v>310</v>
      </c>
      <c r="O33" s="113" t="s">
        <v>93</v>
      </c>
      <c r="P33" s="669" t="s">
        <v>81</v>
      </c>
      <c r="Q33" s="670"/>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9"/>
      <c r="C34" s="500"/>
      <c r="D34" s="501"/>
      <c r="E34" s="575" t="s">
        <v>2</v>
      </c>
      <c r="F34" s="576"/>
      <c r="G34" s="576" t="s">
        <v>3</v>
      </c>
      <c r="H34" s="576"/>
      <c r="I34" s="129" t="s">
        <v>154</v>
      </c>
      <c r="J34" s="145" t="s">
        <v>121</v>
      </c>
      <c r="K34" s="151">
        <v>500</v>
      </c>
      <c r="L34" s="152">
        <v>150</v>
      </c>
      <c r="M34" s="152">
        <v>150</v>
      </c>
      <c r="N34" s="152">
        <v>40</v>
      </c>
      <c r="O34" s="153">
        <f>SUM(K34:N34)</f>
        <v>840</v>
      </c>
      <c r="P34" s="488"/>
      <c r="Q34" s="489"/>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9"/>
      <c r="C35" s="500"/>
      <c r="D35" s="501"/>
      <c r="E35" s="493"/>
      <c r="F35" s="492"/>
      <c r="G35" s="492"/>
      <c r="H35" s="492"/>
      <c r="I35" s="217"/>
      <c r="J35" s="218"/>
      <c r="K35" s="147"/>
      <c r="L35" s="148"/>
      <c r="M35" s="148"/>
      <c r="N35" s="148"/>
      <c r="O35" s="154">
        <f t="shared" ref="O35:O47" si="0">SUM(K35:N35)</f>
        <v>0</v>
      </c>
      <c r="P35" s="490"/>
      <c r="Q35" s="491"/>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9"/>
      <c r="C36" s="500"/>
      <c r="D36" s="501"/>
      <c r="E36" s="493"/>
      <c r="F36" s="492"/>
      <c r="G36" s="492"/>
      <c r="H36" s="492"/>
      <c r="I36" s="217"/>
      <c r="J36" s="218"/>
      <c r="K36" s="147"/>
      <c r="L36" s="148"/>
      <c r="M36" s="148"/>
      <c r="N36" s="148"/>
      <c r="O36" s="154">
        <f t="shared" si="0"/>
        <v>0</v>
      </c>
      <c r="P36" s="490"/>
      <c r="Q36" s="491"/>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9"/>
      <c r="C37" s="500"/>
      <c r="D37" s="501"/>
      <c r="E37" s="493"/>
      <c r="F37" s="492"/>
      <c r="G37" s="492"/>
      <c r="H37" s="492"/>
      <c r="I37" s="217"/>
      <c r="J37" s="218"/>
      <c r="K37" s="147"/>
      <c r="L37" s="148"/>
      <c r="M37" s="148"/>
      <c r="N37" s="148"/>
      <c r="O37" s="154">
        <f t="shared" si="0"/>
        <v>0</v>
      </c>
      <c r="P37" s="490"/>
      <c r="Q37" s="491"/>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9"/>
      <c r="C38" s="500"/>
      <c r="D38" s="501"/>
      <c r="E38" s="493"/>
      <c r="F38" s="492"/>
      <c r="G38" s="492"/>
      <c r="H38" s="492"/>
      <c r="I38" s="217"/>
      <c r="J38" s="218"/>
      <c r="K38" s="147"/>
      <c r="L38" s="148"/>
      <c r="M38" s="148"/>
      <c r="N38" s="148"/>
      <c r="O38" s="154">
        <f t="shared" si="0"/>
        <v>0</v>
      </c>
      <c r="P38" s="490"/>
      <c r="Q38" s="491"/>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9"/>
      <c r="C39" s="500"/>
      <c r="D39" s="501"/>
      <c r="E39" s="493"/>
      <c r="F39" s="492"/>
      <c r="G39" s="492"/>
      <c r="H39" s="492"/>
      <c r="I39" s="217"/>
      <c r="J39" s="218"/>
      <c r="K39" s="147"/>
      <c r="L39" s="148"/>
      <c r="M39" s="148"/>
      <c r="N39" s="148"/>
      <c r="O39" s="154">
        <f t="shared" si="0"/>
        <v>0</v>
      </c>
      <c r="P39" s="490"/>
      <c r="Q39" s="491"/>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9"/>
      <c r="C40" s="500"/>
      <c r="D40" s="501"/>
      <c r="E40" s="493"/>
      <c r="F40" s="492"/>
      <c r="G40" s="492"/>
      <c r="H40" s="492"/>
      <c r="I40" s="217"/>
      <c r="J40" s="218"/>
      <c r="K40" s="147"/>
      <c r="L40" s="148"/>
      <c r="M40" s="148"/>
      <c r="N40" s="148"/>
      <c r="O40" s="154">
        <f t="shared" si="0"/>
        <v>0</v>
      </c>
      <c r="P40" s="490"/>
      <c r="Q40" s="491"/>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9"/>
      <c r="C41" s="500"/>
      <c r="D41" s="501"/>
      <c r="E41" s="493"/>
      <c r="F41" s="492"/>
      <c r="G41" s="492"/>
      <c r="H41" s="492"/>
      <c r="I41" s="217"/>
      <c r="J41" s="218"/>
      <c r="K41" s="147"/>
      <c r="L41" s="148"/>
      <c r="M41" s="148"/>
      <c r="N41" s="148"/>
      <c r="O41" s="154">
        <f t="shared" si="0"/>
        <v>0</v>
      </c>
      <c r="P41" s="490"/>
      <c r="Q41" s="491"/>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9"/>
      <c r="C42" s="500"/>
      <c r="D42" s="501"/>
      <c r="E42" s="493"/>
      <c r="F42" s="492"/>
      <c r="G42" s="492"/>
      <c r="H42" s="492"/>
      <c r="I42" s="217"/>
      <c r="J42" s="218"/>
      <c r="K42" s="147"/>
      <c r="L42" s="148"/>
      <c r="M42" s="148"/>
      <c r="N42" s="148"/>
      <c r="O42" s="154">
        <f t="shared" si="0"/>
        <v>0</v>
      </c>
      <c r="P42" s="490"/>
      <c r="Q42" s="491"/>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9"/>
      <c r="C43" s="500"/>
      <c r="D43" s="501"/>
      <c r="E43" s="493"/>
      <c r="F43" s="492"/>
      <c r="G43" s="492"/>
      <c r="H43" s="492"/>
      <c r="I43" s="217"/>
      <c r="J43" s="218"/>
      <c r="K43" s="147"/>
      <c r="L43" s="148"/>
      <c r="M43" s="148"/>
      <c r="N43" s="148"/>
      <c r="O43" s="154">
        <f t="shared" si="0"/>
        <v>0</v>
      </c>
      <c r="P43" s="490"/>
      <c r="Q43" s="491"/>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9"/>
      <c r="C44" s="500"/>
      <c r="D44" s="501"/>
      <c r="E44" s="493"/>
      <c r="F44" s="492"/>
      <c r="G44" s="492"/>
      <c r="H44" s="492"/>
      <c r="I44" s="217"/>
      <c r="J44" s="218"/>
      <c r="K44" s="147"/>
      <c r="L44" s="148"/>
      <c r="M44" s="148"/>
      <c r="N44" s="148"/>
      <c r="O44" s="154">
        <f t="shared" si="0"/>
        <v>0</v>
      </c>
      <c r="P44" s="490"/>
      <c r="Q44" s="491"/>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9"/>
      <c r="C45" s="500"/>
      <c r="D45" s="501"/>
      <c r="E45" s="493"/>
      <c r="F45" s="492"/>
      <c r="G45" s="492"/>
      <c r="H45" s="492"/>
      <c r="I45" s="217"/>
      <c r="J45" s="218"/>
      <c r="K45" s="147"/>
      <c r="L45" s="148"/>
      <c r="M45" s="148"/>
      <c r="N45" s="148"/>
      <c r="O45" s="154">
        <f t="shared" si="0"/>
        <v>0</v>
      </c>
      <c r="P45" s="490"/>
      <c r="Q45" s="491"/>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9"/>
      <c r="C46" s="500"/>
      <c r="D46" s="501"/>
      <c r="E46" s="493"/>
      <c r="F46" s="492"/>
      <c r="G46" s="492"/>
      <c r="H46" s="492"/>
      <c r="I46" s="217"/>
      <c r="J46" s="218"/>
      <c r="K46" s="147"/>
      <c r="L46" s="148"/>
      <c r="M46" s="148"/>
      <c r="N46" s="148"/>
      <c r="O46" s="154">
        <f t="shared" si="0"/>
        <v>0</v>
      </c>
      <c r="P46" s="490"/>
      <c r="Q46" s="491"/>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9"/>
      <c r="C47" s="500"/>
      <c r="D47" s="501"/>
      <c r="E47" s="493"/>
      <c r="F47" s="492"/>
      <c r="G47" s="492"/>
      <c r="H47" s="492"/>
      <c r="I47" s="217"/>
      <c r="J47" s="218"/>
      <c r="K47" s="147"/>
      <c r="L47" s="148"/>
      <c r="M47" s="148"/>
      <c r="N47" s="148"/>
      <c r="O47" s="154">
        <f t="shared" si="0"/>
        <v>0</v>
      </c>
      <c r="P47" s="490"/>
      <c r="Q47" s="491"/>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9"/>
      <c r="C48" s="500"/>
      <c r="D48" s="501"/>
      <c r="E48" s="494"/>
      <c r="F48" s="495"/>
      <c r="G48" s="495"/>
      <c r="H48" s="495"/>
      <c r="I48" s="219"/>
      <c r="J48" s="220"/>
      <c r="K48" s="149"/>
      <c r="L48" s="150"/>
      <c r="M48" s="150"/>
      <c r="N48" s="148"/>
      <c r="O48" s="154">
        <f>SUM(K48:N48)</f>
        <v>0</v>
      </c>
      <c r="P48" s="490"/>
      <c r="Q48" s="491"/>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5"/>
      <c r="C49" s="506"/>
      <c r="D49" s="507"/>
      <c r="E49" s="636" t="s">
        <v>20</v>
      </c>
      <c r="F49" s="637"/>
      <c r="G49" s="637"/>
      <c r="H49" s="637"/>
      <c r="I49" s="637"/>
      <c r="J49" s="638"/>
      <c r="K49" s="155">
        <f>SUM(K35:K48)</f>
        <v>0</v>
      </c>
      <c r="L49" s="156">
        <f>SUM(L35:L48)</f>
        <v>0</v>
      </c>
      <c r="M49" s="156">
        <f>SUM(M35:M48)</f>
        <v>0</v>
      </c>
      <c r="N49" s="156">
        <f>SUM(N35:N48)</f>
        <v>0</v>
      </c>
      <c r="O49" s="156">
        <f>SUM(K49:N49)</f>
        <v>0</v>
      </c>
      <c r="P49" s="483"/>
      <c r="Q49" s="48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6" t="s">
        <v>278</v>
      </c>
      <c r="C50" s="497"/>
      <c r="D50" s="643"/>
      <c r="E50" s="631" t="s">
        <v>94</v>
      </c>
      <c r="F50" s="301"/>
      <c r="G50" s="301"/>
      <c r="H50" s="301"/>
      <c r="I50" s="301"/>
      <c r="J50" s="632"/>
      <c r="K50" s="480" t="s">
        <v>92</v>
      </c>
      <c r="L50" s="481"/>
      <c r="M50" s="481"/>
      <c r="N50" s="481"/>
      <c r="O50" s="481"/>
      <c r="P50" s="481"/>
      <c r="Q50" s="482"/>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9"/>
      <c r="C51" s="500"/>
      <c r="D51" s="501"/>
      <c r="E51" s="685" t="s">
        <v>97</v>
      </c>
      <c r="F51" s="508"/>
      <c r="G51" s="508" t="s">
        <v>165</v>
      </c>
      <c r="H51" s="508"/>
      <c r="I51" s="113" t="s">
        <v>95</v>
      </c>
      <c r="J51" s="115" t="s">
        <v>96</v>
      </c>
      <c r="K51" s="128" t="s">
        <v>246</v>
      </c>
      <c r="L51" s="127">
        <v>1</v>
      </c>
      <c r="M51" s="127">
        <v>2</v>
      </c>
      <c r="N51" s="127">
        <v>3</v>
      </c>
      <c r="O51" s="127" t="s">
        <v>20</v>
      </c>
      <c r="P51" s="694" t="s">
        <v>81</v>
      </c>
      <c r="Q51" s="695"/>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9"/>
      <c r="C52" s="500"/>
      <c r="D52" s="501"/>
      <c r="E52" s="575" t="s">
        <v>4</v>
      </c>
      <c r="F52" s="576"/>
      <c r="G52" s="639" t="s">
        <v>5</v>
      </c>
      <c r="H52" s="639"/>
      <c r="I52" s="129" t="s">
        <v>9</v>
      </c>
      <c r="J52" s="145" t="s">
        <v>11</v>
      </c>
      <c r="K52" s="157">
        <v>3000</v>
      </c>
      <c r="L52" s="158">
        <v>1000</v>
      </c>
      <c r="M52" s="158">
        <v>1000</v>
      </c>
      <c r="N52" s="158">
        <v>1000</v>
      </c>
      <c r="O52" s="159">
        <f>SUM(L52:N52)</f>
        <v>3000</v>
      </c>
      <c r="P52" s="577"/>
      <c r="Q52" s="696"/>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9"/>
      <c r="C53" s="500"/>
      <c r="D53" s="501"/>
      <c r="E53" s="493"/>
      <c r="F53" s="492"/>
      <c r="G53" s="492"/>
      <c r="H53" s="492"/>
      <c r="I53" s="217"/>
      <c r="J53" s="218"/>
      <c r="K53" s="160"/>
      <c r="L53" s="161"/>
      <c r="M53" s="161"/>
      <c r="N53" s="161"/>
      <c r="O53" s="162">
        <f>SUM(L53:N53)</f>
        <v>0</v>
      </c>
      <c r="P53" s="490"/>
      <c r="Q53" s="491"/>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9"/>
      <c r="C54" s="500"/>
      <c r="D54" s="501"/>
      <c r="E54" s="493"/>
      <c r="F54" s="492"/>
      <c r="G54" s="492"/>
      <c r="H54" s="492"/>
      <c r="I54" s="217"/>
      <c r="J54" s="218"/>
      <c r="K54" s="160"/>
      <c r="L54" s="161"/>
      <c r="M54" s="161"/>
      <c r="N54" s="161"/>
      <c r="O54" s="162">
        <f t="shared" ref="O54:O62" si="1">SUM(L54:N54)</f>
        <v>0</v>
      </c>
      <c r="P54" s="490"/>
      <c r="Q54" s="491"/>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9"/>
      <c r="C55" s="500"/>
      <c r="D55" s="501"/>
      <c r="E55" s="493"/>
      <c r="F55" s="492"/>
      <c r="G55" s="492"/>
      <c r="H55" s="492"/>
      <c r="I55" s="217"/>
      <c r="J55" s="218"/>
      <c r="K55" s="160"/>
      <c r="L55" s="161"/>
      <c r="M55" s="161"/>
      <c r="N55" s="161"/>
      <c r="O55" s="162">
        <f t="shared" si="1"/>
        <v>0</v>
      </c>
      <c r="P55" s="490"/>
      <c r="Q55" s="491"/>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9"/>
      <c r="C56" s="500"/>
      <c r="D56" s="501"/>
      <c r="E56" s="493"/>
      <c r="F56" s="492"/>
      <c r="G56" s="492"/>
      <c r="H56" s="492"/>
      <c r="I56" s="217"/>
      <c r="J56" s="218"/>
      <c r="K56" s="160"/>
      <c r="L56" s="161"/>
      <c r="M56" s="161"/>
      <c r="N56" s="161"/>
      <c r="O56" s="162">
        <f t="shared" si="1"/>
        <v>0</v>
      </c>
      <c r="P56" s="490"/>
      <c r="Q56" s="491"/>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9"/>
      <c r="C57" s="500"/>
      <c r="D57" s="501"/>
      <c r="E57" s="493"/>
      <c r="F57" s="492"/>
      <c r="G57" s="492"/>
      <c r="H57" s="492"/>
      <c r="I57" s="217"/>
      <c r="J57" s="218"/>
      <c r="K57" s="160"/>
      <c r="L57" s="161"/>
      <c r="M57" s="161"/>
      <c r="N57" s="161"/>
      <c r="O57" s="162">
        <f t="shared" si="1"/>
        <v>0</v>
      </c>
      <c r="P57" s="490"/>
      <c r="Q57" s="491"/>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9"/>
      <c r="C58" s="500"/>
      <c r="D58" s="501"/>
      <c r="E58" s="493"/>
      <c r="F58" s="492"/>
      <c r="G58" s="492"/>
      <c r="H58" s="492"/>
      <c r="I58" s="217"/>
      <c r="J58" s="218"/>
      <c r="K58" s="160"/>
      <c r="L58" s="161"/>
      <c r="M58" s="161"/>
      <c r="N58" s="161"/>
      <c r="O58" s="162">
        <f t="shared" si="1"/>
        <v>0</v>
      </c>
      <c r="P58" s="490"/>
      <c r="Q58" s="491"/>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9"/>
      <c r="C59" s="500"/>
      <c r="D59" s="501"/>
      <c r="E59" s="493"/>
      <c r="F59" s="492"/>
      <c r="G59" s="492"/>
      <c r="H59" s="492"/>
      <c r="I59" s="217"/>
      <c r="J59" s="218"/>
      <c r="K59" s="160"/>
      <c r="L59" s="161"/>
      <c r="M59" s="161"/>
      <c r="N59" s="161"/>
      <c r="O59" s="162">
        <f t="shared" si="1"/>
        <v>0</v>
      </c>
      <c r="P59" s="490"/>
      <c r="Q59" s="491"/>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9"/>
      <c r="C60" s="500"/>
      <c r="D60" s="501"/>
      <c r="E60" s="493"/>
      <c r="F60" s="492"/>
      <c r="G60" s="492"/>
      <c r="H60" s="492"/>
      <c r="I60" s="217"/>
      <c r="J60" s="218"/>
      <c r="K60" s="160"/>
      <c r="L60" s="161"/>
      <c r="M60" s="161"/>
      <c r="N60" s="161"/>
      <c r="O60" s="162">
        <f t="shared" si="1"/>
        <v>0</v>
      </c>
      <c r="P60" s="490"/>
      <c r="Q60" s="491"/>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9"/>
      <c r="C61" s="500"/>
      <c r="D61" s="501"/>
      <c r="E61" s="493"/>
      <c r="F61" s="492"/>
      <c r="G61" s="492"/>
      <c r="H61" s="492"/>
      <c r="I61" s="217"/>
      <c r="J61" s="218"/>
      <c r="K61" s="160"/>
      <c r="L61" s="161"/>
      <c r="M61" s="161"/>
      <c r="N61" s="161"/>
      <c r="O61" s="162">
        <f t="shared" si="1"/>
        <v>0</v>
      </c>
      <c r="P61" s="490"/>
      <c r="Q61" s="491"/>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9"/>
      <c r="C62" s="500"/>
      <c r="D62" s="501"/>
      <c r="E62" s="613"/>
      <c r="F62" s="611"/>
      <c r="G62" s="611"/>
      <c r="H62" s="611"/>
      <c r="I62" s="221"/>
      <c r="J62" s="222"/>
      <c r="K62" s="163"/>
      <c r="L62" s="164"/>
      <c r="M62" s="164"/>
      <c r="N62" s="164"/>
      <c r="O62" s="165">
        <f t="shared" si="1"/>
        <v>0</v>
      </c>
      <c r="P62" s="692"/>
      <c r="Q62" s="693"/>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5"/>
      <c r="C63" s="506"/>
      <c r="D63" s="507"/>
      <c r="E63" s="511" t="s">
        <v>20</v>
      </c>
      <c r="F63" s="512"/>
      <c r="G63" s="512"/>
      <c r="H63" s="512"/>
      <c r="I63" s="512"/>
      <c r="J63" s="644"/>
      <c r="K63" s="166">
        <f>SUM(K53:K62)</f>
        <v>0</v>
      </c>
      <c r="L63" s="167">
        <f>SUM(L53:L62)</f>
        <v>0</v>
      </c>
      <c r="M63" s="167">
        <f>SUM(M53:M62)</f>
        <v>0</v>
      </c>
      <c r="N63" s="167">
        <f>SUM(N53:N62)</f>
        <v>0</v>
      </c>
      <c r="O63" s="167">
        <f>SUM(L63:N63)</f>
        <v>0</v>
      </c>
      <c r="P63" s="483"/>
      <c r="Q63" s="48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7"/>
      <c r="Q64" s="117"/>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6" t="s">
        <v>242</v>
      </c>
      <c r="C65" s="497"/>
      <c r="D65" s="643"/>
      <c r="E65" s="651" t="s">
        <v>149</v>
      </c>
      <c r="F65" s="652"/>
      <c r="G65" s="652"/>
      <c r="H65" s="653"/>
      <c r="I65" s="480" t="s">
        <v>166</v>
      </c>
      <c r="J65" s="481"/>
      <c r="K65" s="481"/>
      <c r="L65" s="481"/>
      <c r="M65" s="482"/>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9"/>
      <c r="C66" s="500"/>
      <c r="D66" s="501"/>
      <c r="E66" s="654"/>
      <c r="F66" s="655"/>
      <c r="G66" s="655"/>
      <c r="H66" s="656"/>
      <c r="I66" s="122" t="s">
        <v>6</v>
      </c>
      <c r="J66" s="75" t="s">
        <v>7</v>
      </c>
      <c r="K66" s="116" t="s">
        <v>8</v>
      </c>
      <c r="L66" s="123" t="s">
        <v>312</v>
      </c>
      <c r="M66" s="115"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9"/>
      <c r="C67" s="500"/>
      <c r="D67" s="501"/>
      <c r="E67" s="657"/>
      <c r="F67" s="658"/>
      <c r="G67" s="658"/>
      <c r="H67" s="659"/>
      <c r="I67" s="168"/>
      <c r="J67" s="169"/>
      <c r="K67" s="170"/>
      <c r="L67" s="171"/>
      <c r="M67" s="172">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9"/>
      <c r="C68" s="500"/>
      <c r="D68" s="501"/>
      <c r="E68" s="657"/>
      <c r="F68" s="658"/>
      <c r="G68" s="658"/>
      <c r="H68" s="659"/>
      <c r="I68" s="168"/>
      <c r="J68" s="169"/>
      <c r="K68" s="170"/>
      <c r="L68" s="171"/>
      <c r="M68" s="172">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9"/>
      <c r="C69" s="500"/>
      <c r="D69" s="501"/>
      <c r="E69" s="686"/>
      <c r="F69" s="687"/>
      <c r="G69" s="687"/>
      <c r="H69" s="688"/>
      <c r="I69" s="173"/>
      <c r="J69" s="174"/>
      <c r="K69" s="175"/>
      <c r="L69" s="176"/>
      <c r="M69" s="177">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5"/>
      <c r="C70" s="506"/>
      <c r="D70" s="507"/>
      <c r="E70" s="689" t="s">
        <v>72</v>
      </c>
      <c r="F70" s="690"/>
      <c r="G70" s="690"/>
      <c r="H70" s="691"/>
      <c r="I70" s="178">
        <f>SUM(I67:I69)</f>
        <v>0</v>
      </c>
      <c r="J70" s="179">
        <f>SUM(J67:J69)</f>
        <v>0</v>
      </c>
      <c r="K70" s="180">
        <f>SUM(K67:K69)</f>
        <v>0</v>
      </c>
      <c r="L70" s="181"/>
      <c r="M70" s="182">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7"/>
      <c r="C71" s="117"/>
      <c r="D71" s="117"/>
      <c r="E71" s="117"/>
      <c r="F71" s="117"/>
      <c r="G71" s="117"/>
      <c r="H71" s="117"/>
      <c r="I71" s="117"/>
      <c r="J71" s="117"/>
      <c r="K71" s="117"/>
      <c r="L71" s="117"/>
      <c r="M71" s="117"/>
      <c r="N71" s="117"/>
      <c r="O71" s="117"/>
      <c r="P71" s="117"/>
      <c r="Q71" s="117"/>
    </row>
    <row r="72" spans="1:335" s="45" customFormat="1" ht="33" customHeight="1" x14ac:dyDescent="0.25">
      <c r="A72" s="9"/>
      <c r="B72" s="645" t="s">
        <v>279</v>
      </c>
      <c r="C72" s="646"/>
      <c r="D72" s="646"/>
      <c r="E72" s="647"/>
      <c r="F72" s="485" t="s">
        <v>166</v>
      </c>
      <c r="G72" s="486"/>
      <c r="H72" s="486"/>
      <c r="I72" s="486"/>
      <c r="J72" s="487"/>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8"/>
      <c r="C73" s="649"/>
      <c r="D73" s="649"/>
      <c r="E73" s="650"/>
      <c r="F73" s="95" t="str">
        <f>J9</f>
        <v>Periode 1</v>
      </c>
      <c r="G73" s="113" t="str">
        <f>L9</f>
        <v>Periode 2</v>
      </c>
      <c r="H73" s="113" t="str">
        <f>N9</f>
        <v>Periode 3</v>
      </c>
      <c r="I73" s="116" t="s">
        <v>312</v>
      </c>
      <c r="J73" s="115"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40" t="s">
        <v>98</v>
      </c>
      <c r="C74" s="641"/>
      <c r="D74" s="641"/>
      <c r="E74" s="642"/>
      <c r="F74" s="183">
        <f>I13</f>
        <v>0</v>
      </c>
      <c r="G74" s="184">
        <f>K13</f>
        <v>0</v>
      </c>
      <c r="H74" s="184">
        <f>M13</f>
        <v>0</v>
      </c>
      <c r="I74" s="184">
        <f>I20</f>
        <v>0</v>
      </c>
      <c r="J74" s="185">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40" t="s">
        <v>167</v>
      </c>
      <c r="C75" s="641"/>
      <c r="D75" s="641"/>
      <c r="E75" s="642"/>
      <c r="F75" s="183">
        <f>H25</f>
        <v>0</v>
      </c>
      <c r="G75" s="184">
        <f>I25</f>
        <v>0</v>
      </c>
      <c r="H75" s="184">
        <f>J25</f>
        <v>0</v>
      </c>
      <c r="I75" s="184">
        <f>K25</f>
        <v>0</v>
      </c>
      <c r="J75" s="185">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40" t="s">
        <v>168</v>
      </c>
      <c r="C76" s="641"/>
      <c r="D76" s="641"/>
      <c r="E76" s="642"/>
      <c r="F76" s="183">
        <f>H30</f>
        <v>0</v>
      </c>
      <c r="G76" s="184">
        <f>I30</f>
        <v>0</v>
      </c>
      <c r="H76" s="184">
        <f>J30</f>
        <v>0</v>
      </c>
      <c r="I76" s="186"/>
      <c r="J76" s="185">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40" t="s">
        <v>99</v>
      </c>
      <c r="C77" s="641"/>
      <c r="D77" s="641"/>
      <c r="E77" s="642"/>
      <c r="F77" s="183">
        <f>K49</f>
        <v>0</v>
      </c>
      <c r="G77" s="184">
        <f>L49</f>
        <v>0</v>
      </c>
      <c r="H77" s="184">
        <f>M49</f>
        <v>0</v>
      </c>
      <c r="I77" s="184">
        <f>N49</f>
        <v>0</v>
      </c>
      <c r="J77" s="185">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6" t="s">
        <v>100</v>
      </c>
      <c r="C78" s="677"/>
      <c r="D78" s="677"/>
      <c r="E78" s="678"/>
      <c r="F78" s="187">
        <f>L63</f>
        <v>0</v>
      </c>
      <c r="G78" s="188">
        <f>M63</f>
        <v>0</v>
      </c>
      <c r="H78" s="188">
        <f>N63</f>
        <v>0</v>
      </c>
      <c r="I78" s="186"/>
      <c r="J78" s="189">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9" t="s">
        <v>247</v>
      </c>
      <c r="C79" s="680"/>
      <c r="D79" s="680"/>
      <c r="E79" s="681"/>
      <c r="F79" s="190">
        <f>SUM(F74:F78)</f>
        <v>0</v>
      </c>
      <c r="G79" s="191">
        <f>SUM(G74:G78)</f>
        <v>0</v>
      </c>
      <c r="H79" s="191">
        <f>SUM(H74:H78)</f>
        <v>0</v>
      </c>
      <c r="I79" s="191">
        <f>SUM(I74:I78)</f>
        <v>0</v>
      </c>
      <c r="J79" s="192">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9" t="s">
        <v>101</v>
      </c>
      <c r="C80" s="680"/>
      <c r="D80" s="680"/>
      <c r="E80" s="681"/>
      <c r="F80" s="193">
        <f>I70</f>
        <v>0</v>
      </c>
      <c r="G80" s="194">
        <f>J70</f>
        <v>0</v>
      </c>
      <c r="H80" s="194">
        <f>K70</f>
        <v>0</v>
      </c>
      <c r="I80" s="181"/>
      <c r="J80" s="192">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2" t="s">
        <v>20</v>
      </c>
      <c r="C81" s="683"/>
      <c r="D81" s="683"/>
      <c r="E81" s="684"/>
      <c r="F81" s="190">
        <f>F79-F80</f>
        <v>0</v>
      </c>
      <c r="G81" s="191">
        <f>G79-G80</f>
        <v>0</v>
      </c>
      <c r="H81" s="191">
        <f>H79-H80</f>
        <v>0</v>
      </c>
      <c r="I81" s="191">
        <f>I79</f>
        <v>0</v>
      </c>
      <c r="J81" s="192">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5" t="s">
        <v>364</v>
      </c>
      <c r="C83" s="586"/>
      <c r="D83" s="587"/>
      <c r="E83" s="598" t="s">
        <v>144</v>
      </c>
      <c r="F83" s="599"/>
      <c r="G83" s="539" t="s">
        <v>153</v>
      </c>
      <c r="H83" s="539"/>
      <c r="I83" s="539"/>
      <c r="J83" s="539"/>
      <c r="K83" s="539"/>
      <c r="L83" s="539"/>
      <c r="M83" s="599" t="s">
        <v>143</v>
      </c>
      <c r="N83" s="599"/>
      <c r="O83" s="539" t="s">
        <v>145</v>
      </c>
      <c r="P83" s="539"/>
      <c r="Q83" s="102"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8"/>
      <c r="C84" s="589"/>
      <c r="D84" s="590"/>
      <c r="E84" s="621">
        <f>J81</f>
        <v>0</v>
      </c>
      <c r="F84" s="614"/>
      <c r="G84" s="541" t="s">
        <v>148</v>
      </c>
      <c r="H84" s="541"/>
      <c r="I84" s="608">
        <f>J81*K84</f>
        <v>0</v>
      </c>
      <c r="J84" s="608"/>
      <c r="K84" s="606">
        <v>0.65</v>
      </c>
      <c r="L84" s="606"/>
      <c r="M84" s="101">
        <f>E84*(100%-K84)</f>
        <v>0</v>
      </c>
      <c r="N84" s="212" t="str">
        <f>IF(I85=0,"-",M84/E84)</f>
        <v>-</v>
      </c>
      <c r="O84" s="614">
        <f>M85+I85</f>
        <v>0</v>
      </c>
      <c r="P84" s="614"/>
      <c r="Q84" s="602">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1"/>
      <c r="C85" s="592"/>
      <c r="D85" s="593"/>
      <c r="E85" s="622"/>
      <c r="F85" s="615"/>
      <c r="G85" s="605" t="s">
        <v>142</v>
      </c>
      <c r="H85" s="605"/>
      <c r="I85" s="675">
        <v>0</v>
      </c>
      <c r="J85" s="675"/>
      <c r="K85" s="607" t="str">
        <f>IF(E84=0,"-",I85/E84)</f>
        <v>-</v>
      </c>
      <c r="L85" s="607"/>
      <c r="M85" s="103">
        <f>P93</f>
        <v>0</v>
      </c>
      <c r="N85" s="146" t="str">
        <f>IF(I85=0,"-",M85/E84)</f>
        <v>-</v>
      </c>
      <c r="O85" s="615"/>
      <c r="P85" s="615"/>
      <c r="Q85" s="603"/>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1"/>
      <c r="C86" s="592"/>
      <c r="D86" s="594"/>
      <c r="E86" s="616"/>
      <c r="F86" s="617"/>
      <c r="G86" s="617"/>
      <c r="H86" s="617"/>
      <c r="I86" s="617"/>
      <c r="J86" s="617"/>
      <c r="K86" s="617"/>
      <c r="L86" s="617"/>
      <c r="M86" s="617"/>
      <c r="N86" s="617"/>
      <c r="O86" s="617"/>
      <c r="P86" s="617"/>
      <c r="Q86" s="618"/>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1"/>
      <c r="C87" s="592"/>
      <c r="D87" s="593"/>
      <c r="E87" s="612" t="s">
        <v>169</v>
      </c>
      <c r="F87" s="604"/>
      <c r="G87" s="604"/>
      <c r="H87" s="604"/>
      <c r="I87" s="604" t="s">
        <v>147</v>
      </c>
      <c r="J87" s="604"/>
      <c r="K87" s="604"/>
      <c r="L87" s="604"/>
      <c r="M87" s="604"/>
      <c r="N87" s="604"/>
      <c r="O87" s="604"/>
      <c r="P87" s="619" t="s">
        <v>93</v>
      </c>
      <c r="Q87" s="620"/>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1"/>
      <c r="C88" s="592"/>
      <c r="D88" s="593"/>
      <c r="E88" s="493"/>
      <c r="F88" s="492"/>
      <c r="G88" s="492"/>
      <c r="H88" s="492"/>
      <c r="I88" s="492"/>
      <c r="J88" s="492"/>
      <c r="K88" s="492"/>
      <c r="L88" s="492"/>
      <c r="M88" s="492"/>
      <c r="N88" s="492"/>
      <c r="O88" s="492"/>
      <c r="P88" s="600"/>
      <c r="Q88" s="601"/>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1"/>
      <c r="C89" s="592"/>
      <c r="D89" s="593"/>
      <c r="E89" s="493"/>
      <c r="F89" s="492"/>
      <c r="G89" s="492"/>
      <c r="H89" s="492"/>
      <c r="I89" s="492"/>
      <c r="J89" s="492"/>
      <c r="K89" s="492"/>
      <c r="L89" s="492"/>
      <c r="M89" s="492"/>
      <c r="N89" s="492"/>
      <c r="O89" s="492"/>
      <c r="P89" s="600"/>
      <c r="Q89" s="601"/>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1"/>
      <c r="C90" s="592"/>
      <c r="D90" s="593"/>
      <c r="E90" s="493"/>
      <c r="F90" s="492"/>
      <c r="G90" s="492"/>
      <c r="H90" s="492"/>
      <c r="I90" s="492"/>
      <c r="J90" s="492"/>
      <c r="K90" s="492"/>
      <c r="L90" s="492"/>
      <c r="M90" s="492"/>
      <c r="N90" s="492"/>
      <c r="O90" s="492"/>
      <c r="P90" s="600"/>
      <c r="Q90" s="601"/>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1"/>
      <c r="C91" s="592"/>
      <c r="D91" s="593"/>
      <c r="E91" s="493"/>
      <c r="F91" s="492"/>
      <c r="G91" s="492"/>
      <c r="H91" s="492"/>
      <c r="I91" s="492"/>
      <c r="J91" s="492"/>
      <c r="K91" s="492"/>
      <c r="L91" s="492"/>
      <c r="M91" s="492"/>
      <c r="N91" s="492"/>
      <c r="O91" s="492"/>
      <c r="P91" s="600"/>
      <c r="Q91" s="601"/>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1"/>
      <c r="C92" s="592"/>
      <c r="D92" s="593"/>
      <c r="E92" s="613"/>
      <c r="F92" s="611"/>
      <c r="G92" s="611"/>
      <c r="H92" s="611"/>
      <c r="I92" s="611"/>
      <c r="J92" s="611"/>
      <c r="K92" s="611"/>
      <c r="L92" s="611"/>
      <c r="M92" s="611"/>
      <c r="N92" s="611"/>
      <c r="O92" s="611"/>
      <c r="P92" s="609"/>
      <c r="Q92" s="610"/>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5"/>
      <c r="C93" s="596"/>
      <c r="D93" s="597"/>
      <c r="E93" s="583" t="s">
        <v>20</v>
      </c>
      <c r="F93" s="584"/>
      <c r="G93" s="584"/>
      <c r="H93" s="584"/>
      <c r="I93" s="584"/>
      <c r="J93" s="584"/>
      <c r="K93" s="584"/>
      <c r="L93" s="584"/>
      <c r="M93" s="584"/>
      <c r="N93" s="584"/>
      <c r="O93" s="584"/>
      <c r="P93" s="581">
        <f>SUM(P88:Q92)</f>
        <v>0</v>
      </c>
      <c r="Q93" s="582"/>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6" t="s">
        <v>326</v>
      </c>
      <c r="C95" s="570"/>
      <c r="D95" s="571"/>
      <c r="E95" s="538" t="s">
        <v>95</v>
      </c>
      <c r="F95" s="539"/>
      <c r="G95" s="112" t="s">
        <v>12</v>
      </c>
      <c r="H95" s="112" t="s">
        <v>21</v>
      </c>
      <c r="I95" s="112" t="s">
        <v>13</v>
      </c>
      <c r="J95" s="112" t="s">
        <v>14</v>
      </c>
      <c r="K95" s="112" t="s">
        <v>15</v>
      </c>
      <c r="L95" s="112" t="s">
        <v>16</v>
      </c>
      <c r="M95" s="112" t="s">
        <v>17</v>
      </c>
      <c r="N95" s="112" t="s">
        <v>18</v>
      </c>
      <c r="O95" s="112" t="s">
        <v>19</v>
      </c>
      <c r="P95" s="109" t="s">
        <v>22</v>
      </c>
      <c r="Q95" s="546"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2"/>
      <c r="C96" s="573"/>
      <c r="D96" s="574"/>
      <c r="E96" s="540" t="s">
        <v>170</v>
      </c>
      <c r="F96" s="541"/>
      <c r="G96" s="83" t="s">
        <v>74</v>
      </c>
      <c r="H96" s="110" t="s">
        <v>102</v>
      </c>
      <c r="I96" s="110" t="s">
        <v>102</v>
      </c>
      <c r="J96" s="110" t="s">
        <v>102</v>
      </c>
      <c r="K96" s="110" t="s">
        <v>102</v>
      </c>
      <c r="L96" s="110" t="s">
        <v>102</v>
      </c>
      <c r="M96" s="110" t="s">
        <v>102</v>
      </c>
      <c r="N96" s="110" t="s">
        <v>102</v>
      </c>
      <c r="O96" s="110" t="s">
        <v>102</v>
      </c>
      <c r="P96" s="111" t="s">
        <v>102</v>
      </c>
      <c r="Q96" s="547"/>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5"/>
      <c r="C97" s="576"/>
      <c r="D97" s="577"/>
      <c r="E97" s="540" t="s">
        <v>171</v>
      </c>
      <c r="F97" s="541"/>
      <c r="G97" s="208"/>
      <c r="H97" s="209"/>
      <c r="I97" s="209"/>
      <c r="J97" s="209"/>
      <c r="K97" s="209"/>
      <c r="L97" s="209"/>
      <c r="M97" s="209"/>
      <c r="N97" s="209"/>
      <c r="O97" s="209"/>
      <c r="P97" s="210"/>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5"/>
      <c r="C98" s="576"/>
      <c r="D98" s="577"/>
      <c r="E98" s="540" t="s">
        <v>281</v>
      </c>
      <c r="F98" s="541"/>
      <c r="G98" s="534">
        <f>$J$81*G97</f>
        <v>0</v>
      </c>
      <c r="H98" s="534">
        <f t="shared" ref="H98:P98" si="3">IF(H96="Nein | Nej",0,$J$81*H97)</f>
        <v>0</v>
      </c>
      <c r="I98" s="534">
        <f t="shared" si="3"/>
        <v>0</v>
      </c>
      <c r="J98" s="534">
        <f t="shared" si="3"/>
        <v>0</v>
      </c>
      <c r="K98" s="534">
        <f t="shared" si="3"/>
        <v>0</v>
      </c>
      <c r="L98" s="534">
        <f t="shared" si="3"/>
        <v>0</v>
      </c>
      <c r="M98" s="534">
        <f t="shared" si="3"/>
        <v>0</v>
      </c>
      <c r="N98" s="534">
        <f t="shared" si="3"/>
        <v>0</v>
      </c>
      <c r="O98" s="534">
        <f t="shared" si="3"/>
        <v>0</v>
      </c>
      <c r="P98" s="536">
        <f t="shared" si="3"/>
        <v>0</v>
      </c>
      <c r="Q98" s="544">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8"/>
      <c r="C99" s="579"/>
      <c r="D99" s="580"/>
      <c r="E99" s="542"/>
      <c r="F99" s="543"/>
      <c r="G99" s="535"/>
      <c r="H99" s="535"/>
      <c r="I99" s="535"/>
      <c r="J99" s="535"/>
      <c r="K99" s="535"/>
      <c r="L99" s="535"/>
      <c r="M99" s="535"/>
      <c r="N99" s="535"/>
      <c r="O99" s="535"/>
      <c r="P99" s="537"/>
      <c r="Q99" s="545"/>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7MlO0xmhW5YRrcvWI6C74mZsgqbnCMlCd8bHVYVhlgz8zuD5kOcqIp6MmCuDiwMBPXn54buEx7Sx+xRNqFIKA==" saltValue="nwtg+DvS3vVueqZiHY8tPA=="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32" priority="9" operator="equal">
      <formula>1</formula>
    </cfRule>
    <cfRule type="cellIs" dxfId="31" priority="32" operator="lessThan">
      <formula>1</formula>
    </cfRule>
    <cfRule type="cellIs" dxfId="30" priority="33" operator="greaterThan">
      <formula>100%</formula>
    </cfRule>
  </conditionalFormatting>
  <conditionalFormatting sqref="Q84">
    <cfRule type="cellIs" dxfId="29" priority="31" operator="notEqual">
      <formula>0</formula>
    </cfRule>
  </conditionalFormatting>
  <conditionalFormatting sqref="H97 P98">
    <cfRule type="expression" dxfId="28" priority="28">
      <formula>$P$96="Nein | Nej"</formula>
    </cfRule>
  </conditionalFormatting>
  <conditionalFormatting sqref="G97">
    <cfRule type="expression" dxfId="27" priority="30">
      <formula>$G$96="Nein | Nej"</formula>
    </cfRule>
  </conditionalFormatting>
  <conditionalFormatting sqref="I97">
    <cfRule type="expression" dxfId="26" priority="26">
      <formula>$I$96="Nein | Nej"</formula>
    </cfRule>
  </conditionalFormatting>
  <conditionalFormatting sqref="J97">
    <cfRule type="expression" dxfId="25" priority="24">
      <formula>$J$96="Nein | Nej"</formula>
    </cfRule>
  </conditionalFormatting>
  <conditionalFormatting sqref="J97">
    <cfRule type="expression" dxfId="24" priority="23">
      <formula>$J$96="Ja"</formula>
    </cfRule>
  </conditionalFormatting>
  <conditionalFormatting sqref="I97">
    <cfRule type="expression" dxfId="23" priority="25">
      <formula>$I$96="Ja"</formula>
    </cfRule>
  </conditionalFormatting>
  <conditionalFormatting sqref="H97">
    <cfRule type="expression" dxfId="22" priority="27">
      <formula>$H$96="Ja"</formula>
    </cfRule>
  </conditionalFormatting>
  <conditionalFormatting sqref="G97">
    <cfRule type="expression" dxfId="21" priority="29">
      <formula>$G$96="Ja"</formula>
    </cfRule>
  </conditionalFormatting>
  <conditionalFormatting sqref="K97">
    <cfRule type="expression" dxfId="20" priority="22">
      <formula>$K$96="Nein | Nej"</formula>
    </cfRule>
  </conditionalFormatting>
  <conditionalFormatting sqref="K97">
    <cfRule type="expression" dxfId="19" priority="21">
      <formula>$K$96="Ja"</formula>
    </cfRule>
  </conditionalFormatting>
  <conditionalFormatting sqref="L97">
    <cfRule type="expression" dxfId="18" priority="20">
      <formula>$L$96="Nein | Nej"</formula>
    </cfRule>
  </conditionalFormatting>
  <conditionalFormatting sqref="L97">
    <cfRule type="expression" dxfId="17" priority="19">
      <formula>$L$96="Ja"</formula>
    </cfRule>
  </conditionalFormatting>
  <conditionalFormatting sqref="M97">
    <cfRule type="expression" dxfId="16" priority="18">
      <formula>$M$96="Nein | Nej"</formula>
    </cfRule>
  </conditionalFormatting>
  <conditionalFormatting sqref="M97">
    <cfRule type="expression" dxfId="15" priority="17">
      <formula>$M$96="Ja"</formula>
    </cfRule>
  </conditionalFormatting>
  <conditionalFormatting sqref="N97">
    <cfRule type="expression" dxfId="14" priority="16">
      <formula>$N$96="Nein | Nej"</formula>
    </cfRule>
  </conditionalFormatting>
  <conditionalFormatting sqref="N97">
    <cfRule type="expression" dxfId="13" priority="15">
      <formula>$N$96="Ja"</formula>
    </cfRule>
  </conditionalFormatting>
  <conditionalFormatting sqref="O97">
    <cfRule type="expression" dxfId="12" priority="14">
      <formula>$O$96="Nein | Nej"</formula>
    </cfRule>
  </conditionalFormatting>
  <conditionalFormatting sqref="O97">
    <cfRule type="expression" dxfId="11" priority="13">
      <formula>$O$96="Ja"</formula>
    </cfRule>
  </conditionalFormatting>
  <conditionalFormatting sqref="P97">
    <cfRule type="expression" dxfId="10" priority="12">
      <formula>$P$96="Nein | Nej"</formula>
    </cfRule>
  </conditionalFormatting>
  <conditionalFormatting sqref="P97">
    <cfRule type="expression" dxfId="9" priority="11">
      <formula>$P$96="Ja"</formula>
    </cfRule>
  </conditionalFormatting>
  <conditionalFormatting sqref="Q84:Q85">
    <cfRule type="cellIs" dxfId="8" priority="10" operator="equal">
      <formula>0</formula>
    </cfRule>
  </conditionalFormatting>
  <conditionalFormatting sqref="H98">
    <cfRule type="expression" dxfId="7" priority="8">
      <formula>$H$96="Nein | Nej"</formula>
    </cfRule>
  </conditionalFormatting>
  <conditionalFormatting sqref="I98">
    <cfRule type="expression" dxfId="6" priority="7">
      <formula>$I$96="Nein | Nej"</formula>
    </cfRule>
  </conditionalFormatting>
  <conditionalFormatting sqref="J98:J99">
    <cfRule type="expression" dxfId="5" priority="6">
      <formula>$J$96="Nein | Nej"</formula>
    </cfRule>
  </conditionalFormatting>
  <conditionalFormatting sqref="K98:K99">
    <cfRule type="expression" dxfId="4" priority="5">
      <formula>$K$96="Nein | Nej"</formula>
    </cfRule>
  </conditionalFormatting>
  <conditionalFormatting sqref="L98:L99">
    <cfRule type="expression" dxfId="3" priority="4">
      <formula>$L$96="Nein | Nej"</formula>
    </cfRule>
  </conditionalFormatting>
  <conditionalFormatting sqref="M98:M99">
    <cfRule type="expression" dxfId="2" priority="3">
      <formula>$M$96="Nein | Nej"</formula>
    </cfRule>
  </conditionalFormatting>
  <conditionalFormatting sqref="N98:N99">
    <cfRule type="expression" dxfId="1" priority="2">
      <formula>$N$96="Nein | Nej"</formula>
    </cfRule>
  </conditionalFormatting>
  <conditionalFormatting sqref="O98:O99">
    <cfRule type="expression" dxfId="0" priority="1">
      <formula>$O$96="Nein | Nej"</formula>
    </cfRule>
  </conditionalFormatting>
  <dataValidations disablePrompts="1"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type="custom" allowBlank="1" showInputMessage="1" showErrorMessage="1" sqref="G96">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sqref="K34:O48 I67:K69 P88:Q92 K52:N62">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17. Partnerbudget Projektpartner 14</oddHeader>
    <oddFooter>&amp;L&amp;"-,Fett"&amp;KFF0000Budgetmodel 2 - Version 2.0.6&amp;R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1BDBD"/>
    <pageSetUpPr fitToPage="1"/>
  </sheetPr>
  <dimension ref="A1:G43"/>
  <sheetViews>
    <sheetView tabSelected="1" view="pageLayout" zoomScaleNormal="100" workbookViewId="0">
      <selection activeCell="B4" sqref="B4:B9"/>
    </sheetView>
  </sheetViews>
  <sheetFormatPr baseColWidth="10" defaultColWidth="11.42578125" defaultRowHeight="15" x14ac:dyDescent="0.25"/>
  <cols>
    <col min="1" max="1" width="4.140625" style="9" customWidth="1"/>
    <col min="2" max="2" width="27" style="9" customWidth="1"/>
    <col min="3" max="3" width="18" style="9" customWidth="1"/>
    <col min="4" max="4" width="13.85546875" style="9" customWidth="1"/>
    <col min="5" max="5" width="31.7109375" style="9" customWidth="1"/>
    <col min="6" max="6" width="20.85546875" style="9" customWidth="1"/>
    <col min="7" max="16384" width="11.42578125" style="9"/>
  </cols>
  <sheetData>
    <row r="1" spans="1:7" ht="24.75" customHeight="1" x14ac:dyDescent="0.25"/>
    <row r="2" spans="1:7" ht="30" customHeight="1" x14ac:dyDescent="0.25">
      <c r="A2" s="264" t="s">
        <v>105</v>
      </c>
      <c r="B2" s="264"/>
      <c r="C2" s="264"/>
      <c r="D2" s="264"/>
      <c r="E2" s="264"/>
      <c r="F2" s="264"/>
      <c r="G2" s="264"/>
    </row>
    <row r="3" spans="1:7" ht="18.75" customHeight="1" thickBot="1" x14ac:dyDescent="0.3"/>
    <row r="4" spans="1:7" ht="30" customHeight="1" x14ac:dyDescent="0.25">
      <c r="B4" s="241" t="s">
        <v>110</v>
      </c>
      <c r="C4" s="274" t="s">
        <v>71</v>
      </c>
      <c r="D4" s="275"/>
      <c r="E4" s="246"/>
      <c r="F4" s="247"/>
    </row>
    <row r="5" spans="1:7" ht="30.75" customHeight="1" x14ac:dyDescent="0.25">
      <c r="B5" s="242"/>
      <c r="C5" s="276" t="s">
        <v>1</v>
      </c>
      <c r="D5" s="277"/>
      <c r="E5" s="98"/>
      <c r="F5" s="10"/>
    </row>
    <row r="6" spans="1:7" ht="30.75" customHeight="1" x14ac:dyDescent="0.25">
      <c r="B6" s="242"/>
      <c r="C6" s="278" t="s">
        <v>75</v>
      </c>
      <c r="D6" s="279"/>
      <c r="E6" s="1"/>
      <c r="F6" s="10"/>
    </row>
    <row r="7" spans="1:7" ht="30.75" customHeight="1" x14ac:dyDescent="0.25">
      <c r="B7" s="242"/>
      <c r="C7" s="278" t="s">
        <v>76</v>
      </c>
      <c r="D7" s="279"/>
      <c r="E7" s="125"/>
      <c r="F7" s="3"/>
    </row>
    <row r="8" spans="1:7" ht="28.5" customHeight="1" x14ac:dyDescent="0.25">
      <c r="B8" s="242"/>
      <c r="C8" s="249" t="s">
        <v>0</v>
      </c>
      <c r="D8" s="250"/>
      <c r="E8" s="244"/>
      <c r="F8" s="259"/>
    </row>
    <row r="9" spans="1:7" ht="30" customHeight="1" thickBot="1" x14ac:dyDescent="0.3">
      <c r="B9" s="243"/>
      <c r="C9" s="262" t="s">
        <v>106</v>
      </c>
      <c r="D9" s="263"/>
      <c r="E9" s="25"/>
      <c r="F9" s="11"/>
    </row>
    <row r="10" spans="1:7" ht="18" customHeight="1" thickBot="1" x14ac:dyDescent="0.3">
      <c r="B10" s="12"/>
      <c r="C10" s="12"/>
      <c r="D10" s="12"/>
      <c r="E10" s="12"/>
      <c r="F10" s="12"/>
    </row>
    <row r="11" spans="1:7" ht="30" customHeight="1" x14ac:dyDescent="0.25">
      <c r="B11" s="238" t="s">
        <v>156</v>
      </c>
      <c r="C11" s="251" t="s">
        <v>282</v>
      </c>
      <c r="D11" s="252"/>
      <c r="E11" s="252"/>
      <c r="F11" s="13" t="s">
        <v>283</v>
      </c>
    </row>
    <row r="12" spans="1:7" ht="26.25" customHeight="1" x14ac:dyDescent="0.25">
      <c r="B12" s="239"/>
      <c r="C12" s="14" t="s">
        <v>0</v>
      </c>
      <c r="D12" s="248" t="str">
        <f>IF(E8="","",E8)</f>
        <v/>
      </c>
      <c r="E12" s="248"/>
      <c r="F12" s="85"/>
    </row>
    <row r="13" spans="1:7" ht="26.25" customHeight="1" x14ac:dyDescent="0.25">
      <c r="B13" s="239"/>
      <c r="C13" s="14" t="s">
        <v>25</v>
      </c>
      <c r="D13" s="244"/>
      <c r="E13" s="245"/>
      <c r="F13" s="85"/>
    </row>
    <row r="14" spans="1:7" ht="26.25" customHeight="1" x14ac:dyDescent="0.25">
      <c r="B14" s="239"/>
      <c r="C14" s="14" t="s">
        <v>26</v>
      </c>
      <c r="D14" s="244"/>
      <c r="E14" s="245"/>
      <c r="F14" s="85"/>
    </row>
    <row r="15" spans="1:7" ht="26.25" customHeight="1" x14ac:dyDescent="0.25">
      <c r="B15" s="239"/>
      <c r="C15" s="14" t="s">
        <v>27</v>
      </c>
      <c r="D15" s="244"/>
      <c r="E15" s="245"/>
      <c r="F15" s="85"/>
    </row>
    <row r="16" spans="1:7" ht="26.25" customHeight="1" x14ac:dyDescent="0.25">
      <c r="B16" s="239"/>
      <c r="C16" s="14" t="s">
        <v>28</v>
      </c>
      <c r="D16" s="244"/>
      <c r="E16" s="245"/>
      <c r="F16" s="85"/>
    </row>
    <row r="17" spans="2:6" ht="26.25" customHeight="1" x14ac:dyDescent="0.25">
      <c r="B17" s="239"/>
      <c r="C17" s="14" t="s">
        <v>29</v>
      </c>
      <c r="D17" s="244"/>
      <c r="E17" s="245"/>
      <c r="F17" s="85"/>
    </row>
    <row r="18" spans="2:6" ht="26.25" customHeight="1" x14ac:dyDescent="0.25">
      <c r="B18" s="239"/>
      <c r="C18" s="14" t="s">
        <v>30</v>
      </c>
      <c r="D18" s="244"/>
      <c r="E18" s="245"/>
      <c r="F18" s="85"/>
    </row>
    <row r="19" spans="2:6" ht="26.25" customHeight="1" x14ac:dyDescent="0.25">
      <c r="B19" s="239"/>
      <c r="C19" s="14" t="s">
        <v>31</v>
      </c>
      <c r="D19" s="244"/>
      <c r="E19" s="245"/>
      <c r="F19" s="85"/>
    </row>
    <row r="20" spans="2:6" ht="26.25" customHeight="1" x14ac:dyDescent="0.25">
      <c r="B20" s="239"/>
      <c r="C20" s="14" t="s">
        <v>32</v>
      </c>
      <c r="D20" s="244"/>
      <c r="E20" s="245"/>
      <c r="F20" s="85"/>
    </row>
    <row r="21" spans="2:6" ht="26.25" customHeight="1" x14ac:dyDescent="0.25">
      <c r="B21" s="239"/>
      <c r="C21" s="14" t="s">
        <v>33</v>
      </c>
      <c r="D21" s="244"/>
      <c r="E21" s="245"/>
      <c r="F21" s="85"/>
    </row>
    <row r="22" spans="2:6" ht="26.25" customHeight="1" x14ac:dyDescent="0.25">
      <c r="B22" s="239"/>
      <c r="C22" s="14" t="s">
        <v>34</v>
      </c>
      <c r="D22" s="244"/>
      <c r="E22" s="245"/>
      <c r="F22" s="85"/>
    </row>
    <row r="23" spans="2:6" ht="26.25" customHeight="1" x14ac:dyDescent="0.25">
      <c r="B23" s="239"/>
      <c r="C23" s="14" t="s">
        <v>35</v>
      </c>
      <c r="D23" s="244"/>
      <c r="E23" s="245"/>
      <c r="F23" s="85"/>
    </row>
    <row r="24" spans="2:6" ht="26.25" customHeight="1" x14ac:dyDescent="0.25">
      <c r="B24" s="239"/>
      <c r="C24" s="14" t="s">
        <v>36</v>
      </c>
      <c r="D24" s="244"/>
      <c r="E24" s="245"/>
      <c r="F24" s="85"/>
    </row>
    <row r="25" spans="2:6" ht="26.25" customHeight="1" x14ac:dyDescent="0.25">
      <c r="B25" s="239"/>
      <c r="C25" s="15" t="s">
        <v>37</v>
      </c>
      <c r="D25" s="260"/>
      <c r="E25" s="261"/>
      <c r="F25" s="86"/>
    </row>
    <row r="26" spans="2:6" ht="26.25" customHeight="1" thickBot="1" x14ac:dyDescent="0.3">
      <c r="B26" s="239"/>
      <c r="C26" s="16" t="s">
        <v>103</v>
      </c>
      <c r="D26" s="260"/>
      <c r="E26" s="261"/>
      <c r="F26" s="87"/>
    </row>
    <row r="27" spans="2:6" ht="23.25" customHeight="1" x14ac:dyDescent="0.25">
      <c r="B27" s="239"/>
      <c r="C27" s="253" t="s">
        <v>77</v>
      </c>
      <c r="D27" s="254"/>
      <c r="E27" s="254"/>
      <c r="F27" s="17">
        <f>COUNTIF(F12:F26,"*")</f>
        <v>0</v>
      </c>
    </row>
    <row r="28" spans="2:6" ht="23.25" customHeight="1" x14ac:dyDescent="0.25">
      <c r="B28" s="239"/>
      <c r="C28" s="255" t="s">
        <v>78</v>
      </c>
      <c r="D28" s="256"/>
      <c r="E28" s="256"/>
      <c r="F28" s="18">
        <f>COUNTIF(F12:F26,"DE")</f>
        <v>0</v>
      </c>
    </row>
    <row r="29" spans="2:6" ht="23.25" customHeight="1" thickBot="1" x14ac:dyDescent="0.3">
      <c r="B29" s="240"/>
      <c r="C29" s="257" t="s">
        <v>79</v>
      </c>
      <c r="D29" s="258"/>
      <c r="E29" s="258"/>
      <c r="F29" s="19">
        <f>COUNTIF(F12:F26,"DK")</f>
        <v>0</v>
      </c>
    </row>
    <row r="30" spans="2:6" ht="16.5" customHeight="1" thickBot="1" x14ac:dyDescent="0.3">
      <c r="B30" s="12"/>
      <c r="C30" s="20"/>
      <c r="D30" s="20"/>
      <c r="E30" s="20"/>
      <c r="F30" s="12"/>
    </row>
    <row r="31" spans="2:6" ht="30" customHeight="1" x14ac:dyDescent="0.25">
      <c r="B31" s="241" t="s">
        <v>111</v>
      </c>
      <c r="C31" s="21" t="s">
        <v>38</v>
      </c>
      <c r="D31" s="271" t="s">
        <v>284</v>
      </c>
      <c r="E31" s="272"/>
      <c r="F31" s="273"/>
    </row>
    <row r="32" spans="2:6" ht="29.25" customHeight="1" x14ac:dyDescent="0.25">
      <c r="B32" s="242"/>
      <c r="C32" s="22" t="s">
        <v>39</v>
      </c>
      <c r="D32" s="235" t="s">
        <v>285</v>
      </c>
      <c r="E32" s="236"/>
      <c r="F32" s="237"/>
    </row>
    <row r="33" spans="2:6" ht="29.25" customHeight="1" x14ac:dyDescent="0.25">
      <c r="B33" s="242"/>
      <c r="C33" s="22" t="s">
        <v>286</v>
      </c>
      <c r="D33" s="265"/>
      <c r="E33" s="266"/>
      <c r="F33" s="267"/>
    </row>
    <row r="34" spans="2:6" ht="29.25" customHeight="1" x14ac:dyDescent="0.25">
      <c r="B34" s="242"/>
      <c r="C34" s="22" t="s">
        <v>40</v>
      </c>
      <c r="D34" s="265"/>
      <c r="E34" s="266"/>
      <c r="F34" s="267"/>
    </row>
    <row r="35" spans="2:6" ht="29.25" customHeight="1" x14ac:dyDescent="0.25">
      <c r="B35" s="242"/>
      <c r="C35" s="22" t="s">
        <v>41</v>
      </c>
      <c r="D35" s="265"/>
      <c r="E35" s="266"/>
      <c r="F35" s="267"/>
    </row>
    <row r="36" spans="2:6" ht="29.25" customHeight="1" x14ac:dyDescent="0.25">
      <c r="B36" s="242"/>
      <c r="C36" s="22" t="s">
        <v>42</v>
      </c>
      <c r="D36" s="265"/>
      <c r="E36" s="266"/>
      <c r="F36" s="267"/>
    </row>
    <row r="37" spans="2:6" ht="29.25" customHeight="1" x14ac:dyDescent="0.25">
      <c r="B37" s="242"/>
      <c r="C37" s="22" t="s">
        <v>43</v>
      </c>
      <c r="D37" s="265"/>
      <c r="E37" s="266"/>
      <c r="F37" s="267"/>
    </row>
    <row r="38" spans="2:6" ht="29.25" customHeight="1" x14ac:dyDescent="0.25">
      <c r="B38" s="242"/>
      <c r="C38" s="22" t="s">
        <v>44</v>
      </c>
      <c r="D38" s="265"/>
      <c r="E38" s="266"/>
      <c r="F38" s="267"/>
    </row>
    <row r="39" spans="2:6" ht="29.25" customHeight="1" x14ac:dyDescent="0.25">
      <c r="B39" s="242"/>
      <c r="C39" s="22" t="s">
        <v>45</v>
      </c>
      <c r="D39" s="265"/>
      <c r="E39" s="266"/>
      <c r="F39" s="267"/>
    </row>
    <row r="40" spans="2:6" ht="29.25" customHeight="1" x14ac:dyDescent="0.25">
      <c r="B40" s="242"/>
      <c r="C40" s="22" t="s">
        <v>46</v>
      </c>
      <c r="D40" s="265"/>
      <c r="E40" s="266"/>
      <c r="F40" s="267"/>
    </row>
    <row r="41" spans="2:6" ht="29.25" customHeight="1" thickBot="1" x14ac:dyDescent="0.3">
      <c r="B41" s="243"/>
      <c r="C41" s="23" t="s">
        <v>47</v>
      </c>
      <c r="D41" s="268"/>
      <c r="E41" s="269"/>
      <c r="F41" s="270"/>
    </row>
    <row r="42" spans="2:6" ht="30.75" customHeight="1" x14ac:dyDescent="0.25"/>
    <row r="43" spans="2:6" ht="19.5" customHeight="1" x14ac:dyDescent="0.25"/>
  </sheetData>
  <sheetProtection algorithmName="SHA-512" hashValue="albd0Rw2DfnKqG3NlFVhAL2baf3/kkX6X35aidqUtA6ZoRa4EIw78ZeefCSIYvILt5k9uf9S5YCg7xINQUc8MQ==" saltValue="Smtk1531lg5mouImyrGvNw==" spinCount="100000" sheet="1" objects="1" scenarios="1"/>
  <mergeCells count="42">
    <mergeCell ref="A2:G2"/>
    <mergeCell ref="D38:F38"/>
    <mergeCell ref="D39:F39"/>
    <mergeCell ref="D40:F40"/>
    <mergeCell ref="D41:F41"/>
    <mergeCell ref="D33:F33"/>
    <mergeCell ref="D34:F34"/>
    <mergeCell ref="D35:F35"/>
    <mergeCell ref="D36:F36"/>
    <mergeCell ref="D37:F37"/>
    <mergeCell ref="B31:B41"/>
    <mergeCell ref="D31:F31"/>
    <mergeCell ref="C4:D4"/>
    <mergeCell ref="C5:D5"/>
    <mergeCell ref="C6:D6"/>
    <mergeCell ref="C7:D7"/>
    <mergeCell ref="C8:D8"/>
    <mergeCell ref="C11:E11"/>
    <mergeCell ref="C27:E27"/>
    <mergeCell ref="C28:E28"/>
    <mergeCell ref="C29:E29"/>
    <mergeCell ref="E8:F8"/>
    <mergeCell ref="D25:E25"/>
    <mergeCell ref="C9:D9"/>
    <mergeCell ref="D13:E13"/>
    <mergeCell ref="D26:E26"/>
    <mergeCell ref="D32:F32"/>
    <mergeCell ref="B11:B29"/>
    <mergeCell ref="B4:B9"/>
    <mergeCell ref="D19:E19"/>
    <mergeCell ref="D21:E21"/>
    <mergeCell ref="D22:E22"/>
    <mergeCell ref="D23:E23"/>
    <mergeCell ref="D24:E24"/>
    <mergeCell ref="D20:E20"/>
    <mergeCell ref="D14:E14"/>
    <mergeCell ref="D15:E15"/>
    <mergeCell ref="D16:E16"/>
    <mergeCell ref="D17:E17"/>
    <mergeCell ref="D18:E18"/>
    <mergeCell ref="E4:F4"/>
    <mergeCell ref="D12:E12"/>
  </mergeCells>
  <conditionalFormatting sqref="C12:C26">
    <cfRule type="containsText" dxfId="512" priority="4" operator="containsText" text="DK">
      <formula>NOT(ISERROR(SEARCH("DK",C12)))</formula>
    </cfRule>
    <cfRule type="containsText" dxfId="511" priority="5" operator="containsText" text="DE">
      <formula>NOT(ISERROR(SEARCH("DE",C12)))</formula>
    </cfRule>
  </conditionalFormatting>
  <conditionalFormatting sqref="F12:F26">
    <cfRule type="containsText" dxfId="510" priority="1" operator="containsText" text="0">
      <formula>NOT(ISERROR(SEARCH("0",F12)))</formula>
    </cfRule>
    <cfRule type="containsText" dxfId="509" priority="2" operator="containsText" text="DK">
      <formula>NOT(ISERROR(SEARCH("DK",F12)))</formula>
    </cfRule>
    <cfRule type="containsText" dxfId="508" priority="3" operator="containsText" text="DE">
      <formula>NOT(ISERROR(SEARCH("DE",F12)))</formula>
    </cfRule>
  </conditionalFormatting>
  <dataValidations disablePrompts="1" xWindow="694" yWindow="554" count="8">
    <dataValidation type="textLength" allowBlank="1" showInputMessage="1" showErrorMessage="1" prompt="Bitte geben Sie hier die Namen der einzelnen Teilziele an, wie bereits im Antrag angegeben | Indtast her venligst navnene for de enkelte delmål, som allerede angivet i ansøgningen" sqref="D33:F41">
      <formula1>0</formula1>
      <formula2>1000</formula2>
    </dataValidation>
    <dataValidation type="textLength" allowBlank="1" showInputMessage="1" showErrorMessage="1" prompt="Bitte geben Sie hier das Akronym des Projektes an, wie im Antrag angegeben | Indtast venligst her projektets akronym, som angivet i ansøgningen_x000a_" sqref="E4:F4">
      <formula1>0</formula1>
      <formula2>1000</formula2>
    </dataValidation>
    <dataValidation type="textLength" allowBlank="1" showInputMessage="1" showErrorMessage="1" prompt="Bitte geben Sie hier den Namen des Leadpartners an, wie im Antrag angegeben | Indtast venligst her leadpartnerens navn, som allerede angivet i ansøgningen" sqref="E8:F8">
      <formula1>0</formula1>
      <formula2>1000</formula2>
    </dataValidation>
    <dataValidation type="textLength" allowBlank="1" showInputMessage="1" showErrorMessage="1" prompt="Bitte geben Sie hier die Namen des Projektpartner an, wie im Antrag angegeben | Indtast venligst her navnene for projektpartnerne, som allerede angivet i ansøgningen" sqref="D13:E26">
      <formula1>0</formula1>
      <formula2>1000</formula2>
    </dataValidation>
    <dataValidation type="list" allowBlank="1" showInputMessage="1" showErrorMessage="1" prompt="Bitte geben Sie hier an, ob der jeweilige Partner in Deutschland oder in Dänemark ansässig ist | Angiv venligst her om den enkelte partner er bosiddende i Danmark eller i Tyskland" sqref="F12:F26">
      <formula1>"DE, DK"</formula1>
    </dataValidation>
    <dataValidation allowBlank="1" showInputMessage="1" showErrorMessage="1" error="Bitte wählen Sie ein Datum innerhalb der Programmlaufzeit (01.01.2021 - 31.12.2029)_x000a__x000a_Vælg venligst en dato indenfor programmets løbetid (1.1.2021-31.12.2029)" prompt="Bitte geben Sie hier das Datum der Einreichung dieses Budgets an | Indtast her venligst dato for indsendelsen af dette budget" sqref="E9"/>
    <dataValidation allowBlank="1" showInputMessage="1" showErrorMessage="1" error="Bitte wählen Sie ein Datum innerhalb der Programmlaufzeit (01.01.2021 - 31.12.2029)_x000a__x000a_Vælg venligst en dato indenfor programmets løbetid (1.1.2021-31.12.2029)" prompt="Bitte geben Sie hier das Datum des Projektstartes an, wie bereits im Antrag angegeben | Indtast venligst her dato for projektets start, som allerede angivet i ansøgningen" sqref="E5"/>
    <dataValidation allowBlank="1" showInputMessage="1" showErrorMessage="1" error="Bitte wählen Sie ein Datum innerhalb der Programmlaufzeit (01.01.2021 - 31.12.2029)_x000a__x000a_Vælg venligst en dato indenfor programmets løbetid (1.1.2021-31.12.2029)" prompt="Bitte geben Sie hier das Datum des Projektendes an, wie bereits im Antrag angegeben | Indtast venligst dato for projektets afslutning, som allerede angivet i ansøgningen" sqref="E6"/>
  </dataValidations>
  <pageMargins left="0.51181102362204722" right="0.51181102362204722" top="0.82677165354330717" bottom="0.82677165354330717" header="0.31496062992125984" footer="0.31496062992125984"/>
  <pageSetup paperSize="9" scale="64" orientation="portrait" r:id="rId1"/>
  <headerFooter>
    <oddHeader>&amp;L&amp;"Arial Black,Fett"&amp;14Anlage A Budget- und Finanzierungsaufstellung zum Projektantrag auf Interreg Förderung &amp;"Arial Black,Standard"
&amp;"Arial Black,Fett"&amp;K003399Bilag A Budget og finansiering ved projektansøgning om Interreg-støtte</oddHeader>
    <oddFooter>&amp;L&amp;"-,Fett"&amp;KFF0000Budgetmodel 2 - Version 2.0.6&amp;C&amp;G&amp;R
&amp;A Seite | &amp;K003399side&amp;K01+000  &amp;P/&amp;N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6BCFF6"/>
  </sheetPr>
  <dimension ref="A1:T98"/>
  <sheetViews>
    <sheetView view="pageLayout" zoomScaleNormal="100" workbookViewId="0">
      <selection activeCell="B3" sqref="B3"/>
    </sheetView>
  </sheetViews>
  <sheetFormatPr baseColWidth="10" defaultColWidth="9.140625" defaultRowHeight="12.75" x14ac:dyDescent="0.2"/>
  <cols>
    <col min="1" max="1" width="1.85546875" style="140" customWidth="1"/>
    <col min="2" max="4" width="10.42578125" style="27" customWidth="1"/>
    <col min="5" max="5" width="11" style="27" customWidth="1"/>
    <col min="6" max="14" width="8.7109375" style="27" customWidth="1"/>
    <col min="15" max="15" width="8.85546875" style="27" customWidth="1"/>
    <col min="16" max="16" width="15.7109375" style="27" customWidth="1"/>
    <col min="17" max="17" width="9.7109375" style="27" customWidth="1"/>
    <col min="18" max="19" width="13.42578125" style="27" customWidth="1"/>
    <col min="20" max="20" width="14.28515625" style="27" customWidth="1"/>
    <col min="21" max="21" width="15" style="27" customWidth="1"/>
    <col min="22" max="22" width="9.140625" style="27"/>
    <col min="23" max="23" width="9.140625" style="27" customWidth="1"/>
    <col min="24" max="24" width="9.140625" style="27"/>
    <col min="25" max="25" width="8.85546875" style="27" customWidth="1"/>
    <col min="26" max="16384" width="9.140625" style="27"/>
  </cols>
  <sheetData>
    <row r="1" spans="1:15" ht="30" customHeight="1" thickBot="1" x14ac:dyDescent="0.25">
      <c r="A1" s="26"/>
      <c r="B1" s="332" t="s">
        <v>287</v>
      </c>
      <c r="C1" s="333"/>
      <c r="D1" s="333"/>
      <c r="E1" s="333"/>
      <c r="F1" s="312" t="str">
        <f>IF('Angaben-Oplysninger'!E4="","",'Angaben-Oplysninger'!E4)</f>
        <v/>
      </c>
      <c r="G1" s="313"/>
      <c r="H1" s="313"/>
      <c r="I1" s="313"/>
      <c r="J1" s="313"/>
      <c r="K1" s="313"/>
      <c r="L1" s="313"/>
      <c r="M1" s="313"/>
      <c r="N1" s="313"/>
      <c r="O1" s="314"/>
    </row>
    <row r="2" spans="1:15" ht="23.25" customHeight="1" thickBot="1" x14ac:dyDescent="0.25">
      <c r="A2" s="26"/>
      <c r="B2" s="26"/>
      <c r="C2" s="26"/>
      <c r="D2" s="26"/>
      <c r="E2" s="26"/>
      <c r="F2" s="26"/>
      <c r="G2" s="26"/>
      <c r="H2" s="26"/>
      <c r="I2" s="26"/>
      <c r="J2" s="26"/>
      <c r="K2" s="26"/>
      <c r="L2" s="26"/>
      <c r="M2" s="26"/>
      <c r="N2" s="26"/>
      <c r="O2" s="26"/>
    </row>
    <row r="3" spans="1:15" ht="62.25" customHeight="1" thickBot="1" x14ac:dyDescent="0.25">
      <c r="A3" s="26"/>
      <c r="B3" s="88" t="s">
        <v>152</v>
      </c>
      <c r="C3" s="280" t="s">
        <v>372</v>
      </c>
      <c r="D3" s="281"/>
      <c r="E3" s="281"/>
      <c r="F3" s="281"/>
      <c r="G3" s="281"/>
      <c r="H3" s="281"/>
      <c r="I3" s="281"/>
      <c r="J3" s="281"/>
      <c r="K3" s="281"/>
      <c r="L3" s="281"/>
      <c r="M3" s="281"/>
      <c r="N3" s="281"/>
      <c r="O3" s="282"/>
    </row>
    <row r="4" spans="1:15" ht="19.5" customHeight="1" thickBot="1" x14ac:dyDescent="0.3">
      <c r="A4" s="26"/>
      <c r="B4" s="117"/>
      <c r="C4" s="117"/>
      <c r="D4" s="117"/>
      <c r="E4" s="117"/>
      <c r="F4" s="117"/>
      <c r="G4" s="117"/>
      <c r="H4" s="117"/>
      <c r="I4" s="117"/>
      <c r="J4" s="117"/>
      <c r="K4" s="117"/>
      <c r="L4" s="117"/>
      <c r="M4" s="117"/>
      <c r="N4" s="117"/>
      <c r="O4" s="117"/>
    </row>
    <row r="5" spans="1:15" ht="64.5" customHeight="1" thickBot="1" x14ac:dyDescent="0.25">
      <c r="A5" s="26"/>
      <c r="B5" s="223" t="s">
        <v>389</v>
      </c>
      <c r="C5" s="280" t="s">
        <v>390</v>
      </c>
      <c r="D5" s="281"/>
      <c r="E5" s="281"/>
      <c r="F5" s="281"/>
      <c r="G5" s="281"/>
      <c r="H5" s="281"/>
      <c r="I5" s="281"/>
      <c r="J5" s="281"/>
      <c r="K5" s="281"/>
      <c r="L5" s="281"/>
      <c r="M5" s="281"/>
      <c r="N5" s="281"/>
      <c r="O5" s="282"/>
    </row>
    <row r="6" spans="1:15" ht="19.5" customHeight="1" thickBot="1" x14ac:dyDescent="0.3">
      <c r="A6" s="26"/>
      <c r="B6" s="117"/>
      <c r="C6" s="117"/>
      <c r="D6" s="117"/>
      <c r="E6" s="117"/>
      <c r="F6" s="117"/>
      <c r="G6" s="117"/>
      <c r="H6" s="117"/>
      <c r="I6" s="117"/>
      <c r="J6" s="117"/>
      <c r="K6" s="117"/>
      <c r="L6" s="117"/>
      <c r="M6" s="117"/>
      <c r="N6" s="117"/>
      <c r="O6" s="117"/>
    </row>
    <row r="7" spans="1:15" customFormat="1" ht="39.75" customHeight="1" x14ac:dyDescent="0.25">
      <c r="B7" s="473" t="s">
        <v>370</v>
      </c>
      <c r="C7" s="474"/>
      <c r="D7" s="443" t="s">
        <v>367</v>
      </c>
      <c r="E7" s="444"/>
      <c r="F7" s="444"/>
      <c r="G7" s="445"/>
      <c r="H7" s="444" t="s">
        <v>368</v>
      </c>
      <c r="I7" s="444"/>
      <c r="J7" s="444"/>
      <c r="K7" s="444"/>
      <c r="L7" s="443" t="s">
        <v>369</v>
      </c>
      <c r="M7" s="444"/>
      <c r="N7" s="444"/>
      <c r="O7" s="445"/>
    </row>
    <row r="8" spans="1:15" ht="31.5" customHeight="1" thickBot="1" x14ac:dyDescent="0.25">
      <c r="A8" s="26"/>
      <c r="B8" s="475"/>
      <c r="C8" s="476"/>
      <c r="D8" s="446">
        <f>N19</f>
        <v>0</v>
      </c>
      <c r="E8" s="447"/>
      <c r="F8" s="447"/>
      <c r="G8" s="448"/>
      <c r="H8" s="447">
        <f>L23</f>
        <v>0</v>
      </c>
      <c r="I8" s="447"/>
      <c r="J8" s="447"/>
      <c r="K8" s="447"/>
      <c r="L8" s="449" t="str">
        <f>L25</f>
        <v>-</v>
      </c>
      <c r="M8" s="450"/>
      <c r="N8" s="450"/>
      <c r="O8" s="451"/>
    </row>
    <row r="9" spans="1:15" ht="23.25" customHeight="1" thickBot="1" x14ac:dyDescent="0.25">
      <c r="A9" s="26"/>
      <c r="B9" s="26"/>
      <c r="C9" s="26"/>
      <c r="D9" s="26"/>
      <c r="E9" s="26"/>
      <c r="F9" s="26"/>
      <c r="G9" s="26"/>
      <c r="H9" s="26"/>
      <c r="I9" s="26"/>
      <c r="J9" s="26"/>
      <c r="K9" s="26"/>
      <c r="L9" s="26"/>
      <c r="M9" s="26"/>
      <c r="N9" s="26"/>
      <c r="O9" s="26"/>
    </row>
    <row r="10" spans="1:15" s="29" customFormat="1" ht="51.75" customHeight="1" thickBot="1" x14ac:dyDescent="0.3">
      <c r="A10" s="28"/>
      <c r="B10" s="477" t="s">
        <v>288</v>
      </c>
      <c r="C10" s="478"/>
      <c r="D10" s="478"/>
      <c r="E10" s="479"/>
      <c r="F10" s="285" t="s">
        <v>6</v>
      </c>
      <c r="G10" s="286"/>
      <c r="H10" s="285" t="s">
        <v>7</v>
      </c>
      <c r="I10" s="286"/>
      <c r="J10" s="285" t="s">
        <v>8</v>
      </c>
      <c r="K10" s="334"/>
      <c r="L10" s="283" t="s">
        <v>310</v>
      </c>
      <c r="M10" s="284"/>
      <c r="N10" s="318" t="s">
        <v>93</v>
      </c>
      <c r="O10" s="319"/>
    </row>
    <row r="11" spans="1:15" s="29" customFormat="1" ht="59.25" customHeight="1" x14ac:dyDescent="0.25">
      <c r="A11" s="28"/>
      <c r="B11" s="287" t="s">
        <v>98</v>
      </c>
      <c r="C11" s="288"/>
      <c r="D11" s="288"/>
      <c r="E11" s="288"/>
      <c r="F11" s="452">
        <f>SUM('Leadpartner:Projektpartner 14'!F74)</f>
        <v>0</v>
      </c>
      <c r="G11" s="452"/>
      <c r="H11" s="452">
        <f>SUM('Leadpartner:Projektpartner 14'!G74)</f>
        <v>0</v>
      </c>
      <c r="I11" s="452"/>
      <c r="J11" s="452">
        <f>SUM('Leadpartner:Projektpartner 14'!H74)</f>
        <v>0</v>
      </c>
      <c r="K11" s="453"/>
      <c r="L11" s="452">
        <f>SUM('Leadpartner:Projektpartner 14'!I74)</f>
        <v>0</v>
      </c>
      <c r="M11" s="453"/>
      <c r="N11" s="320">
        <f>SUM('Leadpartner:Projektpartner 14'!J74)</f>
        <v>0</v>
      </c>
      <c r="O11" s="321"/>
    </row>
    <row r="12" spans="1:15" s="29" customFormat="1" ht="59.25" customHeight="1" x14ac:dyDescent="0.25">
      <c r="A12" s="28"/>
      <c r="B12" s="289" t="s">
        <v>289</v>
      </c>
      <c r="C12" s="290"/>
      <c r="D12" s="290"/>
      <c r="E12" s="290"/>
      <c r="F12" s="337">
        <f>SUM('Leadpartner:Projektpartner 14'!F75)</f>
        <v>0</v>
      </c>
      <c r="G12" s="337"/>
      <c r="H12" s="337">
        <f>SUM('Leadpartner:Projektpartner 14'!G75)</f>
        <v>0</v>
      </c>
      <c r="I12" s="337"/>
      <c r="J12" s="337">
        <f>SUM('Leadpartner:Projektpartner 14'!H75)</f>
        <v>0</v>
      </c>
      <c r="K12" s="366"/>
      <c r="L12" s="337">
        <f>SUM('Leadpartner:Projektpartner 14'!I75)</f>
        <v>0</v>
      </c>
      <c r="M12" s="366"/>
      <c r="N12" s="322">
        <f>SUM('Leadpartner:Projektpartner 14'!J75)</f>
        <v>0</v>
      </c>
      <c r="O12" s="323"/>
    </row>
    <row r="13" spans="1:15" s="29" customFormat="1" ht="59.25" customHeight="1" x14ac:dyDescent="0.25">
      <c r="A13" s="28"/>
      <c r="B13" s="289" t="s">
        <v>290</v>
      </c>
      <c r="C13" s="290"/>
      <c r="D13" s="290"/>
      <c r="E13" s="290"/>
      <c r="F13" s="337">
        <f>SUM('Leadpartner:Projektpartner 14'!F76)</f>
        <v>0</v>
      </c>
      <c r="G13" s="337"/>
      <c r="H13" s="337">
        <f>SUM('Leadpartner:Projektpartner 14'!G76)</f>
        <v>0</v>
      </c>
      <c r="I13" s="337"/>
      <c r="J13" s="337">
        <f>SUM('Leadpartner:Projektpartner 14'!H76)</f>
        <v>0</v>
      </c>
      <c r="K13" s="337"/>
      <c r="L13" s="364"/>
      <c r="M13" s="365"/>
      <c r="N13" s="322">
        <f>SUM('Leadpartner:Projektpartner 14'!J76)</f>
        <v>0</v>
      </c>
      <c r="O13" s="323"/>
    </row>
    <row r="14" spans="1:15" s="29" customFormat="1" ht="59.25" customHeight="1" x14ac:dyDescent="0.25">
      <c r="A14" s="28"/>
      <c r="B14" s="289" t="s">
        <v>291</v>
      </c>
      <c r="C14" s="290"/>
      <c r="D14" s="290"/>
      <c r="E14" s="290"/>
      <c r="F14" s="337">
        <f>SUM('Leadpartner:Projektpartner 14'!F77)</f>
        <v>0</v>
      </c>
      <c r="G14" s="337"/>
      <c r="H14" s="337">
        <f>SUM('Leadpartner:Projektpartner 14'!G77)</f>
        <v>0</v>
      </c>
      <c r="I14" s="337"/>
      <c r="J14" s="337">
        <f>SUM('Leadpartner:Projektpartner 14'!H77)</f>
        <v>0</v>
      </c>
      <c r="K14" s="337"/>
      <c r="L14" s="337">
        <f>SUM('Leadpartner:Projektpartner 14'!I77)</f>
        <v>0</v>
      </c>
      <c r="M14" s="366"/>
      <c r="N14" s="322">
        <f>SUM('Leadpartner:Projektpartner 14'!J77)</f>
        <v>0</v>
      </c>
      <c r="O14" s="323"/>
    </row>
    <row r="15" spans="1:15" s="29" customFormat="1" ht="59.25" customHeight="1" x14ac:dyDescent="0.25">
      <c r="A15" s="28"/>
      <c r="B15" s="289" t="s">
        <v>100</v>
      </c>
      <c r="C15" s="290"/>
      <c r="D15" s="290"/>
      <c r="E15" s="290"/>
      <c r="F15" s="337">
        <f>SUM('Leadpartner:Projektpartner 14'!F78)</f>
        <v>0</v>
      </c>
      <c r="G15" s="337"/>
      <c r="H15" s="337">
        <f>SUM('Leadpartner:Projektpartner 14'!G78)</f>
        <v>0</v>
      </c>
      <c r="I15" s="337"/>
      <c r="J15" s="337">
        <f>SUM('Leadpartner:Projektpartner 14'!H78)</f>
        <v>0</v>
      </c>
      <c r="K15" s="337"/>
      <c r="L15" s="364"/>
      <c r="M15" s="365"/>
      <c r="N15" s="322">
        <f>SUM('Leadpartner:Projektpartner 14'!J78)</f>
        <v>0</v>
      </c>
      <c r="O15" s="323"/>
    </row>
    <row r="16" spans="1:15" s="29" customFormat="1" ht="30" customHeight="1" thickBot="1" x14ac:dyDescent="0.3">
      <c r="A16" s="28"/>
      <c r="B16" s="295" t="s">
        <v>101</v>
      </c>
      <c r="C16" s="296"/>
      <c r="D16" s="296"/>
      <c r="E16" s="296"/>
      <c r="F16" s="336">
        <f>SUM('Leadpartner:Projektpartner 14'!F80)</f>
        <v>0</v>
      </c>
      <c r="G16" s="336"/>
      <c r="H16" s="336">
        <f>SUM('Leadpartner:Projektpartner 14'!G80)</f>
        <v>0</v>
      </c>
      <c r="I16" s="336"/>
      <c r="J16" s="336">
        <f>SUM('Leadpartner:Projektpartner 14'!H80)</f>
        <v>0</v>
      </c>
      <c r="K16" s="336"/>
      <c r="L16" s="368"/>
      <c r="M16" s="369"/>
      <c r="N16" s="324">
        <f>SUM('Leadpartner:Projektpartner 14'!J80)</f>
        <v>0</v>
      </c>
      <c r="O16" s="325"/>
    </row>
    <row r="17" spans="1:15" s="29" customFormat="1" ht="30" customHeight="1" thickBot="1" x14ac:dyDescent="0.3">
      <c r="A17" s="28"/>
      <c r="B17" s="299" t="s">
        <v>247</v>
      </c>
      <c r="C17" s="300"/>
      <c r="D17" s="300"/>
      <c r="E17" s="300"/>
      <c r="F17" s="335">
        <f>SUM('Leadpartner:Projektpartner 14'!F81)</f>
        <v>0</v>
      </c>
      <c r="G17" s="335"/>
      <c r="H17" s="335">
        <f>SUM('Leadpartner:Projektpartner 14'!G81)</f>
        <v>0</v>
      </c>
      <c r="I17" s="335"/>
      <c r="J17" s="335">
        <f>SUM('Leadpartner:Projektpartner 14'!H81)</f>
        <v>0</v>
      </c>
      <c r="K17" s="335"/>
      <c r="L17" s="335">
        <f>SUM('Leadpartner:Projektpartner 14'!I81)</f>
        <v>0</v>
      </c>
      <c r="M17" s="367"/>
      <c r="N17" s="326">
        <f>SUM('Leadpartner:Projektpartner 14'!J81)</f>
        <v>0</v>
      </c>
      <c r="O17" s="327"/>
    </row>
    <row r="18" spans="1:15" s="29" customFormat="1" ht="90.75" customHeight="1" thickBot="1" x14ac:dyDescent="0.3">
      <c r="A18" s="28"/>
      <c r="B18" s="377" t="s">
        <v>292</v>
      </c>
      <c r="C18" s="378"/>
      <c r="D18" s="378"/>
      <c r="E18" s="378"/>
      <c r="F18" s="378"/>
      <c r="G18" s="378"/>
      <c r="H18" s="378"/>
      <c r="I18" s="378"/>
      <c r="J18" s="315"/>
      <c r="K18" s="315"/>
      <c r="L18" s="315"/>
      <c r="M18" s="315"/>
      <c r="N18" s="328">
        <v>0</v>
      </c>
      <c r="O18" s="329"/>
    </row>
    <row r="19" spans="1:15" s="29" customFormat="1" ht="30" customHeight="1" thickBot="1" x14ac:dyDescent="0.3">
      <c r="A19" s="28"/>
      <c r="B19" s="316" t="s">
        <v>20</v>
      </c>
      <c r="C19" s="317"/>
      <c r="D19" s="317"/>
      <c r="E19" s="317"/>
      <c r="F19" s="317"/>
      <c r="G19" s="317"/>
      <c r="H19" s="317"/>
      <c r="I19" s="317"/>
      <c r="J19" s="317"/>
      <c r="K19" s="317"/>
      <c r="L19" s="317"/>
      <c r="M19" s="317"/>
      <c r="N19" s="330">
        <f>N17+N18</f>
        <v>0</v>
      </c>
      <c r="O19" s="331"/>
    </row>
    <row r="20" spans="1:15" s="29" customFormat="1" ht="22.5" customHeight="1" thickBot="1" x14ac:dyDescent="0.3">
      <c r="A20" s="28"/>
      <c r="B20" s="30"/>
      <c r="C20" s="30"/>
      <c r="D20" s="30"/>
      <c r="E20" s="30"/>
      <c r="F20" s="30"/>
      <c r="G20" s="31"/>
      <c r="H20" s="31"/>
      <c r="I20" s="31"/>
      <c r="J20" s="31"/>
      <c r="K20" s="31"/>
      <c r="L20" s="31"/>
      <c r="M20" s="31"/>
      <c r="N20" s="31"/>
      <c r="O20" s="28"/>
    </row>
    <row r="21" spans="1:15" s="29" customFormat="1" ht="37.5" customHeight="1" x14ac:dyDescent="0.25">
      <c r="A21" s="28"/>
      <c r="B21" s="297" t="s">
        <v>293</v>
      </c>
      <c r="C21" s="298"/>
      <c r="D21" s="298"/>
      <c r="E21" s="298"/>
      <c r="F21" s="301" t="s">
        <v>247</v>
      </c>
      <c r="G21" s="301"/>
      <c r="H21" s="301"/>
      <c r="I21" s="301" t="s">
        <v>24</v>
      </c>
      <c r="J21" s="301"/>
      <c r="K21" s="301"/>
      <c r="L21" s="372" t="s">
        <v>20</v>
      </c>
      <c r="M21" s="372"/>
      <c r="N21" s="373"/>
      <c r="O21" s="28"/>
    </row>
    <row r="22" spans="1:15" s="33" customFormat="1" ht="33.75" customHeight="1" x14ac:dyDescent="0.25">
      <c r="A22" s="32"/>
      <c r="B22" s="289" t="s">
        <v>294</v>
      </c>
      <c r="C22" s="290"/>
      <c r="D22" s="290"/>
      <c r="E22" s="290"/>
      <c r="F22" s="302">
        <f>SUM('Leadpartner:Projektpartner 14'!P93)</f>
        <v>0</v>
      </c>
      <c r="G22" s="302"/>
      <c r="H22" s="302"/>
      <c r="I22" s="302">
        <f>N18*0.35</f>
        <v>0</v>
      </c>
      <c r="J22" s="302"/>
      <c r="K22" s="302"/>
      <c r="L22" s="302">
        <f>F22+I22</f>
        <v>0</v>
      </c>
      <c r="M22" s="302"/>
      <c r="N22" s="374"/>
      <c r="O22" s="32"/>
    </row>
    <row r="23" spans="1:15" s="33" customFormat="1" ht="33.75" customHeight="1" x14ac:dyDescent="0.25">
      <c r="A23" s="32"/>
      <c r="B23" s="289" t="s">
        <v>295</v>
      </c>
      <c r="C23" s="290"/>
      <c r="D23" s="290"/>
      <c r="E23" s="290"/>
      <c r="F23" s="302">
        <f>SUM('Leadpartner:Projektpartner 14'!I85)</f>
        <v>0</v>
      </c>
      <c r="G23" s="302"/>
      <c r="H23" s="302"/>
      <c r="I23" s="302">
        <f>N18*0.65</f>
        <v>0</v>
      </c>
      <c r="J23" s="302"/>
      <c r="K23" s="302"/>
      <c r="L23" s="302">
        <f>F23+I23</f>
        <v>0</v>
      </c>
      <c r="M23" s="302"/>
      <c r="N23" s="374"/>
      <c r="O23" s="32"/>
    </row>
    <row r="24" spans="1:15" s="33" customFormat="1" ht="33.75" customHeight="1" thickBot="1" x14ac:dyDescent="0.3">
      <c r="A24" s="32"/>
      <c r="B24" s="293" t="s">
        <v>297</v>
      </c>
      <c r="C24" s="294"/>
      <c r="D24" s="294"/>
      <c r="E24" s="294"/>
      <c r="F24" s="303">
        <f>SUM('Leadpartner:Projektpartner 14'!O84)</f>
        <v>0</v>
      </c>
      <c r="G24" s="303"/>
      <c r="H24" s="303"/>
      <c r="I24" s="303">
        <f>I22+I23</f>
        <v>0</v>
      </c>
      <c r="J24" s="303"/>
      <c r="K24" s="303"/>
      <c r="L24" s="303">
        <f>F24+I24</f>
        <v>0</v>
      </c>
      <c r="M24" s="303"/>
      <c r="N24" s="375"/>
      <c r="O24" s="32"/>
    </row>
    <row r="25" spans="1:15" s="29" customFormat="1" ht="27" customHeight="1" thickBot="1" x14ac:dyDescent="0.3">
      <c r="A25" s="28"/>
      <c r="B25" s="299" t="s">
        <v>296</v>
      </c>
      <c r="C25" s="300"/>
      <c r="D25" s="300"/>
      <c r="E25" s="300"/>
      <c r="F25" s="305" t="str">
        <f>IF(F23=0,"-",F23/F24)</f>
        <v>-</v>
      </c>
      <c r="G25" s="305"/>
      <c r="H25" s="305"/>
      <c r="I25" s="305" t="str">
        <f>IF(I23=0,"-",I23/I24)</f>
        <v>-</v>
      </c>
      <c r="J25" s="305"/>
      <c r="K25" s="305"/>
      <c r="L25" s="305" t="str">
        <f>IF(L23=0,"-",(ROUND((L23/L24),4)))</f>
        <v>-</v>
      </c>
      <c r="M25" s="305"/>
      <c r="N25" s="376"/>
      <c r="O25" s="28"/>
    </row>
    <row r="26" spans="1:15" s="33" customFormat="1" ht="33.75" customHeight="1" thickBot="1" x14ac:dyDescent="0.3">
      <c r="B26" s="471" t="s">
        <v>366</v>
      </c>
      <c r="C26" s="472"/>
      <c r="D26" s="472"/>
      <c r="E26" s="472"/>
      <c r="F26" s="472"/>
      <c r="G26" s="472"/>
      <c r="H26" s="472"/>
      <c r="I26" s="472"/>
      <c r="J26" s="472"/>
      <c r="K26" s="472"/>
      <c r="L26" s="370">
        <f>N19-L24</f>
        <v>0</v>
      </c>
      <c r="M26" s="370"/>
      <c r="N26" s="371"/>
    </row>
    <row r="27" spans="1:15" s="29" customFormat="1" ht="32.25" customHeight="1" thickBot="1" x14ac:dyDescent="0.3">
      <c r="A27" s="28"/>
      <c r="B27" s="34"/>
      <c r="C27" s="34"/>
      <c r="D27" s="34"/>
      <c r="E27" s="34"/>
      <c r="F27" s="34"/>
      <c r="G27" s="35"/>
      <c r="H27" s="35"/>
      <c r="I27" s="35"/>
      <c r="J27" s="35"/>
      <c r="K27" s="35"/>
      <c r="L27" s="35"/>
      <c r="M27" s="35"/>
      <c r="N27" s="35"/>
      <c r="O27" s="28"/>
    </row>
    <row r="28" spans="1:15" ht="21.75" customHeight="1" x14ac:dyDescent="0.2">
      <c r="A28" s="26"/>
      <c r="B28" s="351" t="s">
        <v>151</v>
      </c>
      <c r="C28" s="352"/>
      <c r="D28" s="352"/>
      <c r="E28" s="352"/>
      <c r="F28" s="380" t="s">
        <v>150</v>
      </c>
      <c r="G28" s="381"/>
      <c r="H28" s="381"/>
      <c r="I28" s="381"/>
      <c r="J28" s="381"/>
      <c r="K28" s="381"/>
      <c r="L28" s="381"/>
      <c r="M28" s="382"/>
      <c r="N28" s="26"/>
      <c r="O28" s="26"/>
    </row>
    <row r="29" spans="1:15" ht="21.75" customHeight="1" x14ac:dyDescent="0.2">
      <c r="A29" s="26"/>
      <c r="B29" s="353"/>
      <c r="C29" s="354"/>
      <c r="D29" s="354"/>
      <c r="E29" s="354"/>
      <c r="F29" s="383" t="s">
        <v>299</v>
      </c>
      <c r="G29" s="350"/>
      <c r="H29" s="350" t="s">
        <v>300</v>
      </c>
      <c r="I29" s="350"/>
      <c r="J29" s="350" t="s">
        <v>301</v>
      </c>
      <c r="K29" s="350"/>
      <c r="L29" s="350" t="s">
        <v>93</v>
      </c>
      <c r="M29" s="384"/>
      <c r="N29" s="26"/>
      <c r="O29" s="26"/>
    </row>
    <row r="30" spans="1:15" ht="26.25" customHeight="1" x14ac:dyDescent="0.2">
      <c r="A30" s="26"/>
      <c r="B30" s="357" t="s">
        <v>157</v>
      </c>
      <c r="C30" s="358"/>
      <c r="D30" s="308" t="s">
        <v>6</v>
      </c>
      <c r="E30" s="309"/>
      <c r="F30" s="349">
        <f>SUM('Leadpartner:Projektpartner 14'!I10)</f>
        <v>0</v>
      </c>
      <c r="G30" s="304"/>
      <c r="H30" s="304">
        <f>SUM('Leadpartner:Projektpartner 14'!I11)</f>
        <v>0</v>
      </c>
      <c r="I30" s="304"/>
      <c r="J30" s="304">
        <f>SUM('Leadpartner:Projektpartner 14'!I12)</f>
        <v>0</v>
      </c>
      <c r="K30" s="304"/>
      <c r="L30" s="304">
        <f>SUM(F30:K30)</f>
        <v>0</v>
      </c>
      <c r="M30" s="379"/>
      <c r="N30" s="26"/>
      <c r="O30" s="26"/>
    </row>
    <row r="31" spans="1:15" ht="26.25" customHeight="1" x14ac:dyDescent="0.2">
      <c r="A31" s="26"/>
      <c r="B31" s="357"/>
      <c r="C31" s="358"/>
      <c r="D31" s="308" t="s">
        <v>7</v>
      </c>
      <c r="E31" s="309"/>
      <c r="F31" s="349">
        <f>SUM('Leadpartner:Projektpartner 14'!K10)</f>
        <v>0</v>
      </c>
      <c r="G31" s="304"/>
      <c r="H31" s="304">
        <f>SUM('Leadpartner:Projektpartner 14'!K11)</f>
        <v>0</v>
      </c>
      <c r="I31" s="304"/>
      <c r="J31" s="304">
        <f>SUM('Leadpartner:Projektpartner 14'!K12)</f>
        <v>0</v>
      </c>
      <c r="K31" s="304"/>
      <c r="L31" s="304">
        <f>SUM(F31:K31)</f>
        <v>0</v>
      </c>
      <c r="M31" s="379"/>
      <c r="N31" s="26"/>
      <c r="O31" s="26"/>
    </row>
    <row r="32" spans="1:15" ht="26.25" customHeight="1" x14ac:dyDescent="0.2">
      <c r="A32" s="26"/>
      <c r="B32" s="357"/>
      <c r="C32" s="358"/>
      <c r="D32" s="308" t="s">
        <v>8</v>
      </c>
      <c r="E32" s="309"/>
      <c r="F32" s="349">
        <f>SUM('Leadpartner:Projektpartner 14'!M10)</f>
        <v>0</v>
      </c>
      <c r="G32" s="304"/>
      <c r="H32" s="304">
        <f>SUM('Leadpartner:Projektpartner 14'!M11)</f>
        <v>0</v>
      </c>
      <c r="I32" s="304"/>
      <c r="J32" s="304">
        <f>SUM('Leadpartner:Projektpartner 14'!M12)</f>
        <v>0</v>
      </c>
      <c r="K32" s="304"/>
      <c r="L32" s="304">
        <f>SUM(F32:K32)</f>
        <v>0</v>
      </c>
      <c r="M32" s="379"/>
      <c r="N32" s="26"/>
      <c r="O32" s="26"/>
    </row>
    <row r="33" spans="1:18" ht="29.25" customHeight="1" thickBot="1" x14ac:dyDescent="0.25">
      <c r="A33" s="26"/>
      <c r="B33" s="359"/>
      <c r="C33" s="360"/>
      <c r="D33" s="306" t="s">
        <v>309</v>
      </c>
      <c r="E33" s="307"/>
      <c r="F33" s="355">
        <f>SUM('Leadpartner:Projektpartner 14'!I17)</f>
        <v>0</v>
      </c>
      <c r="G33" s="356"/>
      <c r="H33" s="356">
        <f>SUM('Leadpartner:Projektpartner 14'!I18)</f>
        <v>0</v>
      </c>
      <c r="I33" s="356"/>
      <c r="J33" s="356">
        <f>SUM('Leadpartner:Projektpartner 14'!I19)</f>
        <v>0</v>
      </c>
      <c r="K33" s="356"/>
      <c r="L33" s="356">
        <f>SUM(F33:K33)</f>
        <v>0</v>
      </c>
      <c r="M33" s="363"/>
      <c r="O33" s="26"/>
    </row>
    <row r="34" spans="1:18" ht="26.25" customHeight="1" thickBot="1" x14ac:dyDescent="0.25">
      <c r="A34" s="26"/>
      <c r="B34" s="347" t="s">
        <v>298</v>
      </c>
      <c r="C34" s="348"/>
      <c r="D34" s="348"/>
      <c r="E34" s="348"/>
      <c r="F34" s="346">
        <f>SUM(F30:G33)</f>
        <v>0</v>
      </c>
      <c r="G34" s="340"/>
      <c r="H34" s="340">
        <f>SUM(H30:I33)</f>
        <v>0</v>
      </c>
      <c r="I34" s="340"/>
      <c r="J34" s="340">
        <f>SUM(J30:K33)</f>
        <v>0</v>
      </c>
      <c r="K34" s="340"/>
      <c r="L34" s="392">
        <f>SUM(L30:M33)</f>
        <v>0</v>
      </c>
      <c r="M34" s="393"/>
      <c r="N34" s="26"/>
      <c r="O34" s="26"/>
    </row>
    <row r="35" spans="1:18" customFormat="1" ht="26.25" customHeight="1" thickBot="1" x14ac:dyDescent="0.3">
      <c r="B35" s="117"/>
      <c r="C35" s="117"/>
      <c r="D35" s="117"/>
      <c r="E35" s="117"/>
      <c r="F35" s="117"/>
      <c r="G35" s="117"/>
      <c r="H35" s="117"/>
      <c r="I35" s="117"/>
      <c r="J35" s="117"/>
      <c r="K35" s="117"/>
      <c r="L35" s="117"/>
      <c r="M35" s="117"/>
      <c r="N35" s="117"/>
      <c r="O35" s="117"/>
    </row>
    <row r="36" spans="1:18" s="24" customFormat="1" ht="53.25" customHeight="1" x14ac:dyDescent="0.25">
      <c r="A36" s="9"/>
      <c r="B36" s="341" t="s">
        <v>302</v>
      </c>
      <c r="C36" s="342"/>
      <c r="D36" s="343"/>
      <c r="E36" s="310" t="s">
        <v>143</v>
      </c>
      <c r="F36" s="311"/>
      <c r="G36" s="310" t="s">
        <v>303</v>
      </c>
      <c r="H36" s="311"/>
      <c r="I36" s="310" t="s">
        <v>304</v>
      </c>
      <c r="J36" s="311"/>
      <c r="K36" s="310" t="s">
        <v>305</v>
      </c>
      <c r="L36" s="311"/>
      <c r="M36" s="310" t="s">
        <v>306</v>
      </c>
      <c r="N36" s="394"/>
      <c r="O36" s="9"/>
    </row>
    <row r="37" spans="1:18" s="24" customFormat="1" ht="52.5" customHeight="1" x14ac:dyDescent="0.25">
      <c r="A37" s="9"/>
      <c r="B37" s="36" t="s">
        <v>57</v>
      </c>
      <c r="C37" s="291" t="str">
        <f>'Angaben-Oplysninger'!D12</f>
        <v/>
      </c>
      <c r="D37" s="292"/>
      <c r="E37" s="344">
        <f>Leadpartner!P93</f>
        <v>0</v>
      </c>
      <c r="F37" s="345"/>
      <c r="G37" s="344">
        <f>Leadpartner!I85</f>
        <v>0</v>
      </c>
      <c r="H37" s="345"/>
      <c r="I37" s="344">
        <f>Leadpartner!O84</f>
        <v>0</v>
      </c>
      <c r="J37" s="345"/>
      <c r="K37" s="344">
        <f>Leadpartner!J81</f>
        <v>0</v>
      </c>
      <c r="L37" s="345"/>
      <c r="M37" s="395" t="str">
        <f>Leadpartner!K85</f>
        <v>-</v>
      </c>
      <c r="N37" s="396"/>
      <c r="O37" s="9"/>
    </row>
    <row r="38" spans="1:18" s="24" customFormat="1" ht="52.5" customHeight="1" x14ac:dyDescent="0.25">
      <c r="A38" s="9"/>
      <c r="B38" s="36" t="s">
        <v>58</v>
      </c>
      <c r="C38" s="291" t="str">
        <f>IF('Angaben-Oplysninger'!D13="","",'Angaben-Oplysninger'!D13)</f>
        <v/>
      </c>
      <c r="D38" s="292"/>
      <c r="E38" s="338">
        <f>'Projektpartner 1'!P93</f>
        <v>0</v>
      </c>
      <c r="F38" s="339"/>
      <c r="G38" s="338">
        <f>'Projektpartner 1'!I85</f>
        <v>0</v>
      </c>
      <c r="H38" s="339"/>
      <c r="I38" s="338">
        <f>'Projektpartner 1'!O84</f>
        <v>0</v>
      </c>
      <c r="J38" s="339"/>
      <c r="K38" s="338">
        <f>'Projektpartner 1'!J81</f>
        <v>0</v>
      </c>
      <c r="L38" s="339"/>
      <c r="M38" s="361" t="str">
        <f>'Projektpartner 1'!K85</f>
        <v>-</v>
      </c>
      <c r="N38" s="362"/>
      <c r="O38" s="9"/>
    </row>
    <row r="39" spans="1:18" s="29" customFormat="1" ht="52.5" customHeight="1" x14ac:dyDescent="0.25">
      <c r="A39" s="28"/>
      <c r="B39" s="36" t="s">
        <v>59</v>
      </c>
      <c r="C39" s="291" t="str">
        <f>IF('Angaben-Oplysninger'!D14="","",'Angaben-Oplysninger'!D14)</f>
        <v/>
      </c>
      <c r="D39" s="292"/>
      <c r="E39" s="338">
        <f>'Projektpartner 2'!P93</f>
        <v>0</v>
      </c>
      <c r="F39" s="339"/>
      <c r="G39" s="338">
        <f>'Projektpartner 2'!I85</f>
        <v>0</v>
      </c>
      <c r="H39" s="339"/>
      <c r="I39" s="338">
        <f>'Projektpartner 2'!O84</f>
        <v>0</v>
      </c>
      <c r="J39" s="339"/>
      <c r="K39" s="338">
        <f>'Projektpartner 2'!J81</f>
        <v>0</v>
      </c>
      <c r="L39" s="339"/>
      <c r="M39" s="361" t="str">
        <f>'Projektpartner 2'!K85</f>
        <v>-</v>
      </c>
      <c r="N39" s="362"/>
      <c r="O39" s="31"/>
      <c r="P39" s="37"/>
      <c r="Q39" s="37"/>
      <c r="R39" s="37"/>
    </row>
    <row r="40" spans="1:18" s="29" customFormat="1" ht="52.5" customHeight="1" x14ac:dyDescent="0.25">
      <c r="A40" s="28"/>
      <c r="B40" s="36" t="s">
        <v>60</v>
      </c>
      <c r="C40" s="291" t="str">
        <f>IF('Angaben-Oplysninger'!D15="","",'Angaben-Oplysninger'!D15)</f>
        <v/>
      </c>
      <c r="D40" s="292"/>
      <c r="E40" s="338">
        <f>'Projektpartner 3'!P93</f>
        <v>0</v>
      </c>
      <c r="F40" s="339"/>
      <c r="G40" s="338">
        <f>'Projektpartner 3'!I85</f>
        <v>0</v>
      </c>
      <c r="H40" s="339"/>
      <c r="I40" s="338">
        <f>'Projektpartner 3'!O84</f>
        <v>0</v>
      </c>
      <c r="J40" s="339"/>
      <c r="K40" s="338">
        <f>'Projektpartner 3'!J81</f>
        <v>0</v>
      </c>
      <c r="L40" s="339"/>
      <c r="M40" s="361" t="str">
        <f>'Projektpartner 3'!K85</f>
        <v>-</v>
      </c>
      <c r="N40" s="362"/>
      <c r="O40" s="31"/>
      <c r="P40" s="37"/>
      <c r="Q40" s="37"/>
      <c r="R40" s="37"/>
    </row>
    <row r="41" spans="1:18" s="29" customFormat="1" ht="52.5" customHeight="1" x14ac:dyDescent="0.25">
      <c r="A41" s="28"/>
      <c r="B41" s="36" t="s">
        <v>61</v>
      </c>
      <c r="C41" s="291" t="str">
        <f>IF('Angaben-Oplysninger'!D16="","",'Angaben-Oplysninger'!D16)</f>
        <v/>
      </c>
      <c r="D41" s="292"/>
      <c r="E41" s="338">
        <f>'Projektpartner 4'!P93</f>
        <v>0</v>
      </c>
      <c r="F41" s="339"/>
      <c r="G41" s="338">
        <f>'Projektpartner 4'!I85</f>
        <v>0</v>
      </c>
      <c r="H41" s="339"/>
      <c r="I41" s="338">
        <f>'Projektpartner 4'!O84</f>
        <v>0</v>
      </c>
      <c r="J41" s="339"/>
      <c r="K41" s="338">
        <f>'Projektpartner 4'!J81</f>
        <v>0</v>
      </c>
      <c r="L41" s="339"/>
      <c r="M41" s="361" t="str">
        <f>'Projektpartner 4'!K85</f>
        <v>-</v>
      </c>
      <c r="N41" s="362"/>
      <c r="O41" s="31"/>
      <c r="P41" s="37"/>
      <c r="Q41" s="37"/>
      <c r="R41" s="37"/>
    </row>
    <row r="42" spans="1:18" s="29" customFormat="1" ht="52.5" customHeight="1" x14ac:dyDescent="0.25">
      <c r="A42" s="28"/>
      <c r="B42" s="36" t="s">
        <v>62</v>
      </c>
      <c r="C42" s="291" t="str">
        <f>IF('Angaben-Oplysninger'!D17="","",'Angaben-Oplysninger'!D17)</f>
        <v/>
      </c>
      <c r="D42" s="292"/>
      <c r="E42" s="338">
        <f>'Projektpartner 5'!P93</f>
        <v>0</v>
      </c>
      <c r="F42" s="339"/>
      <c r="G42" s="338">
        <f>'Projektpartner 5'!I85</f>
        <v>0</v>
      </c>
      <c r="H42" s="339"/>
      <c r="I42" s="338">
        <f>'Projektpartner 5'!O84</f>
        <v>0</v>
      </c>
      <c r="J42" s="339"/>
      <c r="K42" s="338">
        <f>'Projektpartner 5'!J81</f>
        <v>0</v>
      </c>
      <c r="L42" s="339"/>
      <c r="M42" s="361" t="str">
        <f>'Projektpartner 5'!K85</f>
        <v>-</v>
      </c>
      <c r="N42" s="362"/>
      <c r="O42" s="31"/>
      <c r="P42" s="37"/>
      <c r="Q42" s="37"/>
      <c r="R42" s="37"/>
    </row>
    <row r="43" spans="1:18" s="29" customFormat="1" ht="52.5" customHeight="1" x14ac:dyDescent="0.25">
      <c r="A43" s="28"/>
      <c r="B43" s="36" t="s">
        <v>63</v>
      </c>
      <c r="C43" s="291" t="str">
        <f>IF('Angaben-Oplysninger'!D18="","",'Angaben-Oplysninger'!D18)</f>
        <v/>
      </c>
      <c r="D43" s="292"/>
      <c r="E43" s="338">
        <f>'Projektpartner 6'!P93</f>
        <v>0</v>
      </c>
      <c r="F43" s="339"/>
      <c r="G43" s="338">
        <f>'Projektpartner 6'!I85</f>
        <v>0</v>
      </c>
      <c r="H43" s="339"/>
      <c r="I43" s="338">
        <f>'Projektpartner 6'!O84</f>
        <v>0</v>
      </c>
      <c r="J43" s="339"/>
      <c r="K43" s="338">
        <f>'Projektpartner 6'!J81</f>
        <v>0</v>
      </c>
      <c r="L43" s="339"/>
      <c r="M43" s="361" t="str">
        <f>'Projektpartner 6'!K85</f>
        <v>-</v>
      </c>
      <c r="N43" s="362"/>
      <c r="O43" s="31"/>
      <c r="P43" s="37"/>
      <c r="Q43" s="37"/>
      <c r="R43" s="37"/>
    </row>
    <row r="44" spans="1:18" s="29" customFormat="1" ht="52.5" customHeight="1" x14ac:dyDescent="0.25">
      <c r="A44" s="28"/>
      <c r="B44" s="36" t="s">
        <v>64</v>
      </c>
      <c r="C44" s="291" t="str">
        <f>IF('Angaben-Oplysninger'!D19="","",'Angaben-Oplysninger'!D19)</f>
        <v/>
      </c>
      <c r="D44" s="292"/>
      <c r="E44" s="338">
        <f>'Projektpartner 7'!P93</f>
        <v>0</v>
      </c>
      <c r="F44" s="339"/>
      <c r="G44" s="338">
        <f>'Projektpartner 7'!I85</f>
        <v>0</v>
      </c>
      <c r="H44" s="339"/>
      <c r="I44" s="338">
        <f>'Projektpartner 7'!O84</f>
        <v>0</v>
      </c>
      <c r="J44" s="339"/>
      <c r="K44" s="338">
        <f>'Projektpartner 7'!J81</f>
        <v>0</v>
      </c>
      <c r="L44" s="339"/>
      <c r="M44" s="361" t="str">
        <f>'Projektpartner 7'!K85</f>
        <v>-</v>
      </c>
      <c r="N44" s="362"/>
      <c r="O44" s="31"/>
      <c r="P44" s="37"/>
      <c r="Q44" s="37"/>
      <c r="R44" s="37"/>
    </row>
    <row r="45" spans="1:18" s="29" customFormat="1" ht="52.5" customHeight="1" x14ac:dyDescent="0.25">
      <c r="A45" s="28"/>
      <c r="B45" s="36" t="s">
        <v>65</v>
      </c>
      <c r="C45" s="291" t="str">
        <f>IF('Angaben-Oplysninger'!D20="","",'Angaben-Oplysninger'!D20)</f>
        <v/>
      </c>
      <c r="D45" s="292"/>
      <c r="E45" s="338">
        <f>'Projektpartner 8'!P93</f>
        <v>0</v>
      </c>
      <c r="F45" s="339"/>
      <c r="G45" s="338">
        <f>'Projektpartner 8'!I85</f>
        <v>0</v>
      </c>
      <c r="H45" s="339"/>
      <c r="I45" s="338">
        <f>'Projektpartner 8'!O84</f>
        <v>0</v>
      </c>
      <c r="J45" s="339"/>
      <c r="K45" s="338">
        <f>'Projektpartner 8'!J81</f>
        <v>0</v>
      </c>
      <c r="L45" s="339"/>
      <c r="M45" s="361" t="str">
        <f>'Projektpartner 8'!K85</f>
        <v>-</v>
      </c>
      <c r="N45" s="362"/>
      <c r="O45" s="31"/>
      <c r="P45" s="37"/>
      <c r="Q45" s="37"/>
      <c r="R45" s="37"/>
    </row>
    <row r="46" spans="1:18" s="29" customFormat="1" ht="52.5" customHeight="1" x14ac:dyDescent="0.25">
      <c r="A46" s="28"/>
      <c r="B46" s="36" t="s">
        <v>66</v>
      </c>
      <c r="C46" s="291" t="str">
        <f>IF('Angaben-Oplysninger'!D21="","",'Angaben-Oplysninger'!D21)</f>
        <v/>
      </c>
      <c r="D46" s="292"/>
      <c r="E46" s="338">
        <f>'Projektpartner 9'!P93</f>
        <v>0</v>
      </c>
      <c r="F46" s="339"/>
      <c r="G46" s="338">
        <f>'Projektpartner 9'!I85</f>
        <v>0</v>
      </c>
      <c r="H46" s="339"/>
      <c r="I46" s="338">
        <f>'Projektpartner 9'!O84</f>
        <v>0</v>
      </c>
      <c r="J46" s="339"/>
      <c r="K46" s="338">
        <f>'Projektpartner 9'!J81</f>
        <v>0</v>
      </c>
      <c r="L46" s="339"/>
      <c r="M46" s="361" t="str">
        <f>'Projektpartner 9'!K85</f>
        <v>-</v>
      </c>
      <c r="N46" s="362"/>
      <c r="O46" s="31"/>
      <c r="P46" s="37"/>
      <c r="Q46" s="37"/>
      <c r="R46" s="37"/>
    </row>
    <row r="47" spans="1:18" s="29" customFormat="1" ht="52.5" customHeight="1" x14ac:dyDescent="0.25">
      <c r="A47" s="28"/>
      <c r="B47" s="36" t="s">
        <v>67</v>
      </c>
      <c r="C47" s="291" t="str">
        <f>IF('Angaben-Oplysninger'!D22="","",'Angaben-Oplysninger'!D22)</f>
        <v/>
      </c>
      <c r="D47" s="292"/>
      <c r="E47" s="338">
        <f>'Projektpartner 10'!P93</f>
        <v>0</v>
      </c>
      <c r="F47" s="339"/>
      <c r="G47" s="338">
        <f>'Projektpartner 10'!I85</f>
        <v>0</v>
      </c>
      <c r="H47" s="339"/>
      <c r="I47" s="338">
        <f>'Projektpartner 10'!O84</f>
        <v>0</v>
      </c>
      <c r="J47" s="339"/>
      <c r="K47" s="338">
        <f>'Projektpartner 10'!J81</f>
        <v>0</v>
      </c>
      <c r="L47" s="339"/>
      <c r="M47" s="361" t="str">
        <f>'Projektpartner 10'!K85</f>
        <v>-</v>
      </c>
      <c r="N47" s="362"/>
      <c r="O47" s="31"/>
      <c r="P47" s="37"/>
      <c r="Q47" s="37"/>
      <c r="R47" s="37"/>
    </row>
    <row r="48" spans="1:18" s="29" customFormat="1" ht="52.5" customHeight="1" x14ac:dyDescent="0.25">
      <c r="A48" s="28"/>
      <c r="B48" s="36" t="s">
        <v>68</v>
      </c>
      <c r="C48" s="291" t="str">
        <f>IF('Angaben-Oplysninger'!D23="","",'Angaben-Oplysninger'!D23)</f>
        <v/>
      </c>
      <c r="D48" s="292"/>
      <c r="E48" s="338">
        <f>'Projektpartner 11'!P93</f>
        <v>0</v>
      </c>
      <c r="F48" s="339"/>
      <c r="G48" s="338">
        <f>'Projektpartner 11'!I85</f>
        <v>0</v>
      </c>
      <c r="H48" s="339"/>
      <c r="I48" s="338">
        <f>'Projektpartner 11'!O84</f>
        <v>0</v>
      </c>
      <c r="J48" s="339"/>
      <c r="K48" s="338">
        <f>'Projektpartner 11'!J81</f>
        <v>0</v>
      </c>
      <c r="L48" s="339"/>
      <c r="M48" s="361" t="str">
        <f>'Projektpartner 11'!K85</f>
        <v>-</v>
      </c>
      <c r="N48" s="362"/>
      <c r="O48" s="31"/>
      <c r="P48" s="37"/>
      <c r="Q48" s="37"/>
      <c r="R48" s="37"/>
    </row>
    <row r="49" spans="1:20" s="29" customFormat="1" ht="52.5" customHeight="1" x14ac:dyDescent="0.25">
      <c r="A49" s="28"/>
      <c r="B49" s="36" t="s">
        <v>69</v>
      </c>
      <c r="C49" s="291" t="str">
        <f>IF('Angaben-Oplysninger'!D24="","",'Angaben-Oplysninger'!D24)</f>
        <v/>
      </c>
      <c r="D49" s="292"/>
      <c r="E49" s="338">
        <f>'Projektpartner 12'!P93</f>
        <v>0</v>
      </c>
      <c r="F49" s="339"/>
      <c r="G49" s="338">
        <f>'Projektpartner 12'!I85</f>
        <v>0</v>
      </c>
      <c r="H49" s="339"/>
      <c r="I49" s="338">
        <f>'Projektpartner 12'!O84</f>
        <v>0</v>
      </c>
      <c r="J49" s="339"/>
      <c r="K49" s="338">
        <f>'Projektpartner 12'!J81</f>
        <v>0</v>
      </c>
      <c r="L49" s="339"/>
      <c r="M49" s="361" t="str">
        <f>'Projektpartner 12'!K85</f>
        <v>-</v>
      </c>
      <c r="N49" s="362"/>
      <c r="O49" s="31"/>
    </row>
    <row r="50" spans="1:20" s="29" customFormat="1" ht="52.5" customHeight="1" x14ac:dyDescent="0.25">
      <c r="A50" s="28"/>
      <c r="B50" s="36" t="s">
        <v>70</v>
      </c>
      <c r="C50" s="291" t="str">
        <f>IF('Angaben-Oplysninger'!D25="","",'Angaben-Oplysninger'!D25)</f>
        <v/>
      </c>
      <c r="D50" s="292"/>
      <c r="E50" s="391">
        <f>'Projektpartner 13'!P93</f>
        <v>0</v>
      </c>
      <c r="F50" s="391"/>
      <c r="G50" s="391">
        <f>'Projektpartner 13'!I85</f>
        <v>0</v>
      </c>
      <c r="H50" s="391"/>
      <c r="I50" s="391">
        <f>'Projektpartner 13'!O84</f>
        <v>0</v>
      </c>
      <c r="J50" s="391"/>
      <c r="K50" s="391">
        <f>'Projektpartner 13'!J81</f>
        <v>0</v>
      </c>
      <c r="L50" s="391"/>
      <c r="M50" s="407" t="str">
        <f>'Projektpartner 13'!K85</f>
        <v>-</v>
      </c>
      <c r="N50" s="408"/>
      <c r="O50" s="31"/>
    </row>
    <row r="51" spans="1:20" s="29" customFormat="1" ht="52.5" customHeight="1" thickBot="1" x14ac:dyDescent="0.3">
      <c r="A51" s="28"/>
      <c r="B51" s="38" t="s">
        <v>104</v>
      </c>
      <c r="C51" s="469" t="str">
        <f>IF('Angaben-Oplysninger'!D26="","",'Angaben-Oplysninger'!D26)</f>
        <v/>
      </c>
      <c r="D51" s="470"/>
      <c r="E51" s="404">
        <f>'Projektpartner 14'!P93</f>
        <v>0</v>
      </c>
      <c r="F51" s="404"/>
      <c r="G51" s="404">
        <f>'Projektpartner 14'!I85</f>
        <v>0</v>
      </c>
      <c r="H51" s="404"/>
      <c r="I51" s="404">
        <f>'Projektpartner 14'!O84</f>
        <v>0</v>
      </c>
      <c r="J51" s="404"/>
      <c r="K51" s="404">
        <f>'Projektpartner 14'!J81</f>
        <v>0</v>
      </c>
      <c r="L51" s="404"/>
      <c r="M51" s="405" t="str">
        <f>'Projektpartner 14'!K85</f>
        <v>-</v>
      </c>
      <c r="N51" s="406"/>
      <c r="O51" s="31"/>
    </row>
    <row r="52" spans="1:20" s="29" customFormat="1" ht="54.75" customHeight="1" thickBot="1" x14ac:dyDescent="0.3">
      <c r="A52" s="28"/>
      <c r="B52" s="409" t="s">
        <v>20</v>
      </c>
      <c r="C52" s="410"/>
      <c r="D52" s="411"/>
      <c r="E52" s="400">
        <f>SUM(E37:F51)</f>
        <v>0</v>
      </c>
      <c r="F52" s="401"/>
      <c r="G52" s="387">
        <f>SUM(G37:H51)</f>
        <v>0</v>
      </c>
      <c r="H52" s="388"/>
      <c r="I52" s="464">
        <f>SUM(I37:J51)</f>
        <v>0</v>
      </c>
      <c r="J52" s="465"/>
      <c r="K52" s="387">
        <f>SUM(K37:L51)</f>
        <v>0</v>
      </c>
      <c r="L52" s="388"/>
      <c r="M52" s="467" t="str">
        <f>IF(G52=0,"-",G52/K52)</f>
        <v>-</v>
      </c>
      <c r="N52" s="468"/>
      <c r="O52" s="31"/>
    </row>
    <row r="53" spans="1:20" s="29" customFormat="1" ht="60" customHeight="1" thickBot="1" x14ac:dyDescent="0.3">
      <c r="A53" s="28"/>
      <c r="B53" s="397" t="s">
        <v>307</v>
      </c>
      <c r="C53" s="398"/>
      <c r="D53" s="399"/>
      <c r="E53" s="402"/>
      <c r="F53" s="403"/>
      <c r="G53" s="367">
        <f>SUM('Leadpartner:Projektpartner 14'!I84)</f>
        <v>0</v>
      </c>
      <c r="H53" s="466"/>
      <c r="I53" s="389"/>
      <c r="J53" s="390"/>
      <c r="K53" s="389"/>
      <c r="L53" s="390"/>
      <c r="M53" s="385" t="str">
        <f>IF(G53=0,"-",G53/K52)</f>
        <v>-</v>
      </c>
      <c r="N53" s="386"/>
      <c r="O53" s="31"/>
    </row>
    <row r="54" spans="1:20" s="29" customFormat="1" ht="12" customHeight="1" thickBot="1" x14ac:dyDescent="0.3">
      <c r="A54" s="28"/>
      <c r="B54" s="39"/>
      <c r="C54" s="39"/>
      <c r="D54" s="39"/>
      <c r="E54" s="39"/>
      <c r="F54" s="39"/>
      <c r="G54" s="9"/>
      <c r="H54" s="9"/>
      <c r="I54" s="9"/>
      <c r="J54" s="9"/>
      <c r="K54" s="9"/>
      <c r="L54" s="26"/>
      <c r="M54" s="26"/>
      <c r="N54" s="26"/>
      <c r="O54" s="31"/>
    </row>
    <row r="55" spans="1:20" s="29" customFormat="1" ht="33" customHeight="1" x14ac:dyDescent="0.25">
      <c r="A55" s="28"/>
      <c r="B55" s="434" t="s">
        <v>371</v>
      </c>
      <c r="C55" s="435"/>
      <c r="D55" s="435"/>
      <c r="E55" s="435"/>
      <c r="F55" s="435"/>
      <c r="G55" s="435"/>
      <c r="H55" s="435"/>
      <c r="I55" s="435"/>
      <c r="J55" s="454"/>
      <c r="K55" s="456" t="s">
        <v>331</v>
      </c>
      <c r="L55" s="457"/>
      <c r="M55" s="456" t="s">
        <v>112</v>
      </c>
      <c r="N55" s="460"/>
      <c r="O55" s="461"/>
    </row>
    <row r="56" spans="1:20" s="29" customFormat="1" ht="22.5" customHeight="1" x14ac:dyDescent="0.25">
      <c r="A56" s="28"/>
      <c r="B56" s="437"/>
      <c r="C56" s="438"/>
      <c r="D56" s="438"/>
      <c r="E56" s="438"/>
      <c r="F56" s="438"/>
      <c r="G56" s="438"/>
      <c r="H56" s="438"/>
      <c r="I56" s="438"/>
      <c r="J56" s="455"/>
      <c r="K56" s="458"/>
      <c r="L56" s="459"/>
      <c r="M56" s="458"/>
      <c r="N56" s="462"/>
      <c r="O56" s="463"/>
    </row>
    <row r="57" spans="1:20" s="29" customFormat="1" ht="27.75" customHeight="1" x14ac:dyDescent="0.25">
      <c r="A57" s="28"/>
      <c r="B57" s="40" t="s">
        <v>48</v>
      </c>
      <c r="C57" s="421" t="str">
        <f>'Angaben-Oplysninger'!D32</f>
        <v>Projektmanagement &amp; Öffentlichkeitsarbeit | 
Projektledelse &amp; Kommunikation</v>
      </c>
      <c r="D57" s="421"/>
      <c r="E57" s="421"/>
      <c r="F57" s="421"/>
      <c r="G57" s="421"/>
      <c r="H57" s="421"/>
      <c r="I57" s="421"/>
      <c r="J57" s="421"/>
      <c r="K57" s="422" t="str">
        <f>IF(M57=0,"-",(M57/$N$17))</f>
        <v>-</v>
      </c>
      <c r="L57" s="423"/>
      <c r="M57" s="418">
        <f>SUM('Leadpartner:Projektpartner 14'!G98)</f>
        <v>0</v>
      </c>
      <c r="N57" s="419"/>
      <c r="O57" s="420"/>
      <c r="P57"/>
      <c r="Q57"/>
      <c r="R57"/>
      <c r="S57"/>
      <c r="T57"/>
    </row>
    <row r="58" spans="1:20" s="29" customFormat="1" ht="27.75" customHeight="1" x14ac:dyDescent="0.25">
      <c r="A58" s="28"/>
      <c r="B58" s="40" t="s">
        <v>308</v>
      </c>
      <c r="C58" s="421" t="str">
        <f>IF('Angaben-Oplysninger'!D33="","",'Angaben-Oplysninger'!D33)</f>
        <v/>
      </c>
      <c r="D58" s="421"/>
      <c r="E58" s="421"/>
      <c r="F58" s="421"/>
      <c r="G58" s="421"/>
      <c r="H58" s="421"/>
      <c r="I58" s="421"/>
      <c r="J58" s="421"/>
      <c r="K58" s="422" t="str">
        <f t="shared" ref="K58:K66" si="0">IF(M58=0,"-",(M58/$N$17))</f>
        <v>-</v>
      </c>
      <c r="L58" s="423"/>
      <c r="M58" s="418">
        <f>SUM('Leadpartner:Projektpartner 14'!H98)</f>
        <v>0</v>
      </c>
      <c r="N58" s="419"/>
      <c r="O58" s="420"/>
      <c r="P58"/>
      <c r="Q58"/>
      <c r="R58"/>
      <c r="S58"/>
      <c r="T58"/>
    </row>
    <row r="59" spans="1:20" s="29" customFormat="1" ht="27.75" customHeight="1" x14ac:dyDescent="0.25">
      <c r="A59" s="28"/>
      <c r="B59" s="40" t="s">
        <v>49</v>
      </c>
      <c r="C59" s="421" t="str">
        <f>IF('Angaben-Oplysninger'!D34="","",'Angaben-Oplysninger'!D34)</f>
        <v/>
      </c>
      <c r="D59" s="421"/>
      <c r="E59" s="421"/>
      <c r="F59" s="421"/>
      <c r="G59" s="421"/>
      <c r="H59" s="421"/>
      <c r="I59" s="421"/>
      <c r="J59" s="421"/>
      <c r="K59" s="422" t="str">
        <f t="shared" si="0"/>
        <v>-</v>
      </c>
      <c r="L59" s="423"/>
      <c r="M59" s="418">
        <f>SUM('Leadpartner:Projektpartner 14'!I98)</f>
        <v>0</v>
      </c>
      <c r="N59" s="419"/>
      <c r="O59" s="420"/>
      <c r="P59"/>
      <c r="Q59"/>
      <c r="R59"/>
      <c r="S59"/>
      <c r="T59"/>
    </row>
    <row r="60" spans="1:20" s="29" customFormat="1" ht="27.75" customHeight="1" x14ac:dyDescent="0.25">
      <c r="A60" s="28"/>
      <c r="B60" s="40" t="s">
        <v>50</v>
      </c>
      <c r="C60" s="421" t="str">
        <f>IF('Angaben-Oplysninger'!D35="","",'Angaben-Oplysninger'!D35)</f>
        <v/>
      </c>
      <c r="D60" s="421"/>
      <c r="E60" s="421"/>
      <c r="F60" s="421"/>
      <c r="G60" s="421"/>
      <c r="H60" s="421"/>
      <c r="I60" s="421"/>
      <c r="J60" s="421"/>
      <c r="K60" s="422" t="str">
        <f t="shared" si="0"/>
        <v>-</v>
      </c>
      <c r="L60" s="423"/>
      <c r="M60" s="418">
        <f>SUM('Leadpartner:Projektpartner 14'!J98)</f>
        <v>0</v>
      </c>
      <c r="N60" s="419"/>
      <c r="O60" s="420"/>
      <c r="P60"/>
      <c r="Q60"/>
      <c r="R60"/>
      <c r="S60"/>
      <c r="T60"/>
    </row>
    <row r="61" spans="1:20" s="29" customFormat="1" ht="27.75" customHeight="1" x14ac:dyDescent="0.25">
      <c r="A61" s="28"/>
      <c r="B61" s="40" t="s">
        <v>51</v>
      </c>
      <c r="C61" s="421" t="str">
        <f>IF('Angaben-Oplysninger'!D36="","",'Angaben-Oplysninger'!D36)</f>
        <v/>
      </c>
      <c r="D61" s="421"/>
      <c r="E61" s="421"/>
      <c r="F61" s="421"/>
      <c r="G61" s="421"/>
      <c r="H61" s="421"/>
      <c r="I61" s="421"/>
      <c r="J61" s="421"/>
      <c r="K61" s="422" t="str">
        <f t="shared" si="0"/>
        <v>-</v>
      </c>
      <c r="L61" s="423"/>
      <c r="M61" s="418">
        <f>SUM('Leadpartner:Projektpartner 14'!K98)</f>
        <v>0</v>
      </c>
      <c r="N61" s="419"/>
      <c r="O61" s="420"/>
      <c r="P61"/>
      <c r="Q61"/>
      <c r="R61"/>
      <c r="S61"/>
      <c r="T61"/>
    </row>
    <row r="62" spans="1:20" s="29" customFormat="1" ht="27.75" customHeight="1" x14ac:dyDescent="0.25">
      <c r="A62" s="28"/>
      <c r="B62" s="40" t="s">
        <v>52</v>
      </c>
      <c r="C62" s="421" t="str">
        <f>IF('Angaben-Oplysninger'!D37="","",'Angaben-Oplysninger'!D37)</f>
        <v/>
      </c>
      <c r="D62" s="421"/>
      <c r="E62" s="421"/>
      <c r="F62" s="421"/>
      <c r="G62" s="421"/>
      <c r="H62" s="421"/>
      <c r="I62" s="421"/>
      <c r="J62" s="421"/>
      <c r="K62" s="422" t="str">
        <f t="shared" si="0"/>
        <v>-</v>
      </c>
      <c r="L62" s="423"/>
      <c r="M62" s="418">
        <f>SUM('Leadpartner:Projektpartner 14'!L98)</f>
        <v>0</v>
      </c>
      <c r="N62" s="419"/>
      <c r="O62" s="420"/>
      <c r="P62"/>
      <c r="Q62"/>
      <c r="R62"/>
      <c r="S62"/>
      <c r="T62"/>
    </row>
    <row r="63" spans="1:20" s="29" customFormat="1" ht="27.75" customHeight="1" x14ac:dyDescent="0.25">
      <c r="A63" s="28"/>
      <c r="B63" s="40" t="s">
        <v>53</v>
      </c>
      <c r="C63" s="421" t="str">
        <f>IF('Angaben-Oplysninger'!D38="","",'Angaben-Oplysninger'!D38)</f>
        <v/>
      </c>
      <c r="D63" s="421"/>
      <c r="E63" s="421"/>
      <c r="F63" s="421"/>
      <c r="G63" s="421"/>
      <c r="H63" s="421"/>
      <c r="I63" s="421"/>
      <c r="J63" s="421"/>
      <c r="K63" s="422" t="str">
        <f t="shared" si="0"/>
        <v>-</v>
      </c>
      <c r="L63" s="423"/>
      <c r="M63" s="418">
        <f>SUM('Leadpartner:Projektpartner 14'!M98)</f>
        <v>0</v>
      </c>
      <c r="N63" s="419"/>
      <c r="O63" s="420"/>
      <c r="P63"/>
      <c r="Q63"/>
      <c r="R63"/>
      <c r="S63"/>
      <c r="T63"/>
    </row>
    <row r="64" spans="1:20" s="29" customFormat="1" ht="27.75" customHeight="1" x14ac:dyDescent="0.25">
      <c r="A64" s="28"/>
      <c r="B64" s="40" t="s">
        <v>54</v>
      </c>
      <c r="C64" s="421" t="str">
        <f>IF('Angaben-Oplysninger'!D39="","",'Angaben-Oplysninger'!D39)</f>
        <v/>
      </c>
      <c r="D64" s="421"/>
      <c r="E64" s="421"/>
      <c r="F64" s="421"/>
      <c r="G64" s="421"/>
      <c r="H64" s="421"/>
      <c r="I64" s="421"/>
      <c r="J64" s="421"/>
      <c r="K64" s="422" t="str">
        <f t="shared" si="0"/>
        <v>-</v>
      </c>
      <c r="L64" s="423"/>
      <c r="M64" s="418">
        <f>SUM('Leadpartner:Projektpartner 14'!N98)</f>
        <v>0</v>
      </c>
      <c r="N64" s="419"/>
      <c r="O64" s="420"/>
      <c r="P64"/>
      <c r="Q64"/>
      <c r="R64"/>
      <c r="S64"/>
      <c r="T64"/>
    </row>
    <row r="65" spans="1:20" s="29" customFormat="1" ht="27.75" customHeight="1" x14ac:dyDescent="0.25">
      <c r="A65" s="28"/>
      <c r="B65" s="40" t="s">
        <v>55</v>
      </c>
      <c r="C65" s="421" t="str">
        <f>IF('Angaben-Oplysninger'!D40="","",'Angaben-Oplysninger'!D40)</f>
        <v/>
      </c>
      <c r="D65" s="421"/>
      <c r="E65" s="421"/>
      <c r="F65" s="421"/>
      <c r="G65" s="421"/>
      <c r="H65" s="421"/>
      <c r="I65" s="421"/>
      <c r="J65" s="421"/>
      <c r="K65" s="422" t="str">
        <f t="shared" si="0"/>
        <v>-</v>
      </c>
      <c r="L65" s="423"/>
      <c r="M65" s="418">
        <f>SUM('Leadpartner:Projektpartner 14'!O98)</f>
        <v>0</v>
      </c>
      <c r="N65" s="419"/>
      <c r="O65" s="420"/>
      <c r="P65"/>
      <c r="Q65"/>
      <c r="R65"/>
      <c r="S65"/>
      <c r="T65"/>
    </row>
    <row r="66" spans="1:20" s="29" customFormat="1" ht="27.75" customHeight="1" thickBot="1" x14ac:dyDescent="0.3">
      <c r="A66" s="28"/>
      <c r="B66" s="41" t="s">
        <v>56</v>
      </c>
      <c r="C66" s="421" t="str">
        <f>IF('Angaben-Oplysninger'!D41="","",'Angaben-Oplysninger'!D41)</f>
        <v/>
      </c>
      <c r="D66" s="421"/>
      <c r="E66" s="421"/>
      <c r="F66" s="421"/>
      <c r="G66" s="421"/>
      <c r="H66" s="421"/>
      <c r="I66" s="421"/>
      <c r="J66" s="421"/>
      <c r="K66" s="422" t="str">
        <f t="shared" si="0"/>
        <v>-</v>
      </c>
      <c r="L66" s="423"/>
      <c r="M66" s="424">
        <f>SUM('Leadpartner:Projektpartner 14'!P98)</f>
        <v>0</v>
      </c>
      <c r="N66" s="425"/>
      <c r="O66" s="426"/>
      <c r="P66"/>
      <c r="Q66"/>
      <c r="R66"/>
      <c r="S66"/>
      <c r="T66"/>
    </row>
    <row r="67" spans="1:20" s="29" customFormat="1" ht="34.5" customHeight="1" thickBot="1" x14ac:dyDescent="0.3">
      <c r="A67" s="28"/>
      <c r="B67" s="427" t="s">
        <v>332</v>
      </c>
      <c r="C67" s="428"/>
      <c r="D67" s="428"/>
      <c r="E67" s="428"/>
      <c r="F67" s="428"/>
      <c r="G67" s="428"/>
      <c r="H67" s="428"/>
      <c r="I67" s="428"/>
      <c r="J67" s="428"/>
      <c r="K67" s="429" t="str">
        <f>IF(SUM(K57:L66)=0,"-",SUM(K57:L66))</f>
        <v>-</v>
      </c>
      <c r="L67" s="430"/>
      <c r="M67" s="431">
        <f>SUM(M57:O66)</f>
        <v>0</v>
      </c>
      <c r="N67" s="432"/>
      <c r="O67" s="433"/>
      <c r="P67"/>
      <c r="Q67"/>
      <c r="R67"/>
      <c r="S67"/>
      <c r="T67"/>
    </row>
    <row r="68" spans="1:20" customFormat="1" ht="15.75" thickBot="1" x14ac:dyDescent="0.3">
      <c r="A68" s="117"/>
      <c r="B68" s="117"/>
      <c r="C68" s="117"/>
      <c r="D68" s="117"/>
      <c r="E68" s="117"/>
      <c r="F68" s="117"/>
      <c r="G68" s="117"/>
      <c r="H68" s="117"/>
      <c r="I68" s="117"/>
      <c r="J68" s="117"/>
      <c r="K68" s="117"/>
      <c r="L68" s="117"/>
      <c r="M68" s="117"/>
      <c r="N68" s="117"/>
      <c r="O68" s="117"/>
    </row>
    <row r="69" spans="1:20" s="29" customFormat="1" ht="22.5" customHeight="1" x14ac:dyDescent="0.25">
      <c r="A69" s="28"/>
      <c r="B69" s="434" t="s">
        <v>373</v>
      </c>
      <c r="C69" s="435"/>
      <c r="D69" s="435"/>
      <c r="E69" s="435"/>
      <c r="F69" s="435"/>
      <c r="G69" s="435"/>
      <c r="H69" s="435"/>
      <c r="I69" s="435"/>
      <c r="J69" s="435"/>
      <c r="K69" s="435"/>
      <c r="L69" s="435"/>
      <c r="M69" s="435"/>
      <c r="N69" s="435"/>
      <c r="O69" s="436"/>
    </row>
    <row r="70" spans="1:20" s="29" customFormat="1" ht="22.5" customHeight="1" x14ac:dyDescent="0.25">
      <c r="A70" s="28"/>
      <c r="B70" s="437"/>
      <c r="C70" s="438"/>
      <c r="D70" s="438"/>
      <c r="E70" s="438"/>
      <c r="F70" s="438"/>
      <c r="G70" s="438"/>
      <c r="H70" s="438"/>
      <c r="I70" s="438"/>
      <c r="J70" s="438"/>
      <c r="K70" s="438"/>
      <c r="L70" s="438"/>
      <c r="M70" s="438"/>
      <c r="N70" s="438"/>
      <c r="O70" s="439"/>
    </row>
    <row r="71" spans="1:20" s="29" customFormat="1" ht="22.5" customHeight="1" x14ac:dyDescent="0.25">
      <c r="A71" s="28"/>
      <c r="B71" s="130"/>
      <c r="C71" s="440" t="s">
        <v>329</v>
      </c>
      <c r="D71" s="441"/>
      <c r="E71" s="442"/>
      <c r="F71" s="126" t="s">
        <v>48</v>
      </c>
      <c r="G71" s="126" t="s">
        <v>308</v>
      </c>
      <c r="H71" s="126" t="s">
        <v>330</v>
      </c>
      <c r="I71" s="126" t="s">
        <v>50</v>
      </c>
      <c r="J71" s="126" t="s">
        <v>51</v>
      </c>
      <c r="K71" s="126" t="s">
        <v>52</v>
      </c>
      <c r="L71" s="126" t="s">
        <v>53</v>
      </c>
      <c r="M71" s="126" t="s">
        <v>54</v>
      </c>
      <c r="N71" s="126" t="s">
        <v>55</v>
      </c>
      <c r="O71" s="131" t="s">
        <v>56</v>
      </c>
    </row>
    <row r="72" spans="1:20" s="29" customFormat="1" ht="39.75" customHeight="1" x14ac:dyDescent="0.25">
      <c r="A72" s="28"/>
      <c r="B72" s="132" t="s">
        <v>57</v>
      </c>
      <c r="C72" s="412" t="str">
        <f>IF(SUM(F72:O72)=0,"-",SUM(F72:O72))</f>
        <v>-</v>
      </c>
      <c r="D72" s="413"/>
      <c r="E72" s="414"/>
      <c r="F72" s="133" t="str">
        <f>IF(Leadpartner!G97=0,"-",Leadpartner!G97)</f>
        <v>-</v>
      </c>
      <c r="G72" s="133" t="str">
        <f>IF(Leadpartner!H97=0,"-",Leadpartner!H97)</f>
        <v>-</v>
      </c>
      <c r="H72" s="133" t="str">
        <f>IF(Leadpartner!I97=0,"-",Leadpartner!I97)</f>
        <v>-</v>
      </c>
      <c r="I72" s="133" t="str">
        <f>IF(Leadpartner!J97=0,"-",Leadpartner!J97)</f>
        <v>-</v>
      </c>
      <c r="J72" s="133" t="str">
        <f>IF(Leadpartner!K97=0,"-",Leadpartner!K97)</f>
        <v>-</v>
      </c>
      <c r="K72" s="133" t="str">
        <f>IF(Leadpartner!L97=0,"-",Leadpartner!L97)</f>
        <v>-</v>
      </c>
      <c r="L72" s="133" t="str">
        <f>IF(Leadpartner!M97=0,"-",Leadpartner!M97)</f>
        <v>-</v>
      </c>
      <c r="M72" s="133" t="str">
        <f>IF(Leadpartner!N97=0,"-",Leadpartner!N97)</f>
        <v>-</v>
      </c>
      <c r="N72" s="133" t="str">
        <f>IF(Leadpartner!O97=0,"-",Leadpartner!O97)</f>
        <v>-</v>
      </c>
      <c r="O72" s="134" t="str">
        <f>IF(Leadpartner!P97=0,"-",Leadpartner!P97)</f>
        <v>-</v>
      </c>
    </row>
    <row r="73" spans="1:20" s="29" customFormat="1" ht="39.75" customHeight="1" x14ac:dyDescent="0.25">
      <c r="A73" s="28"/>
      <c r="B73" s="132" t="s">
        <v>58</v>
      </c>
      <c r="C73" s="412" t="str">
        <f t="shared" ref="C73:C86" si="1">IF(SUM(F73:O73)=0,"-",SUM(F73:O73))</f>
        <v>-</v>
      </c>
      <c r="D73" s="413"/>
      <c r="E73" s="414"/>
      <c r="F73" s="135" t="str">
        <f>IF('Projektpartner 1'!G97=0,"-",'Projektpartner 1'!G97)</f>
        <v>-</v>
      </c>
      <c r="G73" s="135" t="str">
        <f>IF('Projektpartner 1'!H97=0,"-",'Projektpartner 1'!H97)</f>
        <v>-</v>
      </c>
      <c r="H73" s="135" t="str">
        <f>IF('Projektpartner 1'!I97=0,"-",'Projektpartner 1'!I97)</f>
        <v>-</v>
      </c>
      <c r="I73" s="135" t="str">
        <f>IF('Projektpartner 1'!J97=0,"-",'Projektpartner 1'!J97)</f>
        <v>-</v>
      </c>
      <c r="J73" s="135" t="str">
        <f>IF('Projektpartner 1'!K97=0,"-",'Projektpartner 1'!K97)</f>
        <v>-</v>
      </c>
      <c r="K73" s="135" t="str">
        <f>IF('Projektpartner 1'!L97=0,"-",'Projektpartner 1'!L97)</f>
        <v>-</v>
      </c>
      <c r="L73" s="135" t="str">
        <f>IF('Projektpartner 1'!M97=0,"-",'Projektpartner 1'!M97)</f>
        <v>-</v>
      </c>
      <c r="M73" s="135" t="str">
        <f>IF('Projektpartner 1'!N97=0,"-",'Projektpartner 1'!N97)</f>
        <v>-</v>
      </c>
      <c r="N73" s="135" t="str">
        <f>IF('Projektpartner 1'!O97=0,"-",'Projektpartner 1'!O97)</f>
        <v>-</v>
      </c>
      <c r="O73" s="136" t="str">
        <f>IF('Projektpartner 1'!P97=0,"-",'Projektpartner 1'!P97)</f>
        <v>-</v>
      </c>
    </row>
    <row r="74" spans="1:20" s="29" customFormat="1" ht="39.75" customHeight="1" x14ac:dyDescent="0.25">
      <c r="A74" s="28"/>
      <c r="B74" s="132" t="s">
        <v>59</v>
      </c>
      <c r="C74" s="412" t="str">
        <f t="shared" si="1"/>
        <v>-</v>
      </c>
      <c r="D74" s="413"/>
      <c r="E74" s="414"/>
      <c r="F74" s="133" t="str">
        <f>IF('Projektpartner 2'!G97=0,"-",'Projektpartner 2'!G97)</f>
        <v>-</v>
      </c>
      <c r="G74" s="133" t="str">
        <f>IF('Projektpartner 2'!H97=0,"-",'Projektpartner 2'!H97)</f>
        <v>-</v>
      </c>
      <c r="H74" s="133" t="str">
        <f>IF('Projektpartner 2'!I97=0,"-",'Projektpartner 2'!I97)</f>
        <v>-</v>
      </c>
      <c r="I74" s="133" t="str">
        <f>IF('Projektpartner 2'!J97=0,"-",'Projektpartner 2'!J97)</f>
        <v>-</v>
      </c>
      <c r="J74" s="133" t="str">
        <f>IF('Projektpartner 2'!K97=0,"-",'Projektpartner 2'!K97)</f>
        <v>-</v>
      </c>
      <c r="K74" s="133" t="str">
        <f>IF('Projektpartner 2'!L97=0,"-",'Projektpartner 2'!L97)</f>
        <v>-</v>
      </c>
      <c r="L74" s="133" t="str">
        <f>IF('Projektpartner 2'!M97=0,"-",'Projektpartner 2'!M97)</f>
        <v>-</v>
      </c>
      <c r="M74" s="133" t="str">
        <f>IF('Projektpartner 2'!N97=0,"-",'Projektpartner 2'!N97)</f>
        <v>-</v>
      </c>
      <c r="N74" s="133" t="str">
        <f>IF('Projektpartner 2'!O97=0,"-",'Projektpartner 2'!O97)</f>
        <v>-</v>
      </c>
      <c r="O74" s="134" t="str">
        <f>IF('Projektpartner 2'!P97=0,"-",'Projektpartner 2'!P97)</f>
        <v>-</v>
      </c>
    </row>
    <row r="75" spans="1:20" s="29" customFormat="1" ht="39.75" customHeight="1" x14ac:dyDescent="0.25">
      <c r="A75" s="28"/>
      <c r="B75" s="132" t="s">
        <v>60</v>
      </c>
      <c r="C75" s="412" t="str">
        <f t="shared" si="1"/>
        <v>-</v>
      </c>
      <c r="D75" s="413"/>
      <c r="E75" s="414"/>
      <c r="F75" s="133" t="str">
        <f>IF('Projektpartner 3'!G97=0,"-",'Projektpartner 3'!G97)</f>
        <v>-</v>
      </c>
      <c r="G75" s="133" t="str">
        <f>IF('Projektpartner 3'!H97=0,"-",'Projektpartner 3'!H97)</f>
        <v>-</v>
      </c>
      <c r="H75" s="133" t="str">
        <f>IF('Projektpartner 3'!I97=0,"-",'Projektpartner 3'!I97)</f>
        <v>-</v>
      </c>
      <c r="I75" s="133" t="str">
        <f>IF('Projektpartner 3'!J97=0,"-",'Projektpartner 3'!J97)</f>
        <v>-</v>
      </c>
      <c r="J75" s="133" t="str">
        <f>IF('Projektpartner 3'!K97=0,"-",'Projektpartner 3'!K97)</f>
        <v>-</v>
      </c>
      <c r="K75" s="133" t="str">
        <f>IF('Projektpartner 3'!L97=0,"-",'Projektpartner 3'!L97)</f>
        <v>-</v>
      </c>
      <c r="L75" s="133" t="str">
        <f>IF('Projektpartner 3'!M97=0,"-",'Projektpartner 3'!M97)</f>
        <v>-</v>
      </c>
      <c r="M75" s="133" t="str">
        <f>IF('Projektpartner 3'!N97=0,"-",'Projektpartner 3'!N97)</f>
        <v>-</v>
      </c>
      <c r="N75" s="133" t="str">
        <f>IF('Projektpartner 3'!O97=0,"-",'Projektpartner 3'!O97)</f>
        <v>-</v>
      </c>
      <c r="O75" s="134" t="str">
        <f>IF('Projektpartner 3'!P97=0,"-",'Projektpartner 3'!P97)</f>
        <v>-</v>
      </c>
    </row>
    <row r="76" spans="1:20" s="29" customFormat="1" ht="39.75" customHeight="1" x14ac:dyDescent="0.25">
      <c r="A76" s="28"/>
      <c r="B76" s="132" t="s">
        <v>61</v>
      </c>
      <c r="C76" s="412" t="str">
        <f t="shared" si="1"/>
        <v>-</v>
      </c>
      <c r="D76" s="413"/>
      <c r="E76" s="414"/>
      <c r="F76" s="133" t="str">
        <f>IF('Projektpartner 4'!G97=0,"-",'Projektpartner 4'!G97)</f>
        <v>-</v>
      </c>
      <c r="G76" s="133" t="str">
        <f>IF('Projektpartner 4'!H97=0,"-",'Projektpartner 4'!H97)</f>
        <v>-</v>
      </c>
      <c r="H76" s="133" t="str">
        <f>IF('Projektpartner 4'!I97=0,"-",'Projektpartner 4'!I97)</f>
        <v>-</v>
      </c>
      <c r="I76" s="133" t="str">
        <f>IF('Projektpartner 4'!J97=0,"-",'Projektpartner 4'!J97)</f>
        <v>-</v>
      </c>
      <c r="J76" s="133" t="str">
        <f>IF('Projektpartner 4'!K97=0,"-",'Projektpartner 4'!K97)</f>
        <v>-</v>
      </c>
      <c r="K76" s="133" t="str">
        <f>IF('Projektpartner 4'!L97=0,"-",'Projektpartner 4'!L97)</f>
        <v>-</v>
      </c>
      <c r="L76" s="133" t="str">
        <f>IF('Projektpartner 4'!M97=0,"-",'Projektpartner 4'!M97)</f>
        <v>-</v>
      </c>
      <c r="M76" s="133" t="str">
        <f>IF('Projektpartner 4'!N97=0,"-",'Projektpartner 4'!N97)</f>
        <v>-</v>
      </c>
      <c r="N76" s="133" t="str">
        <f>IF('Projektpartner 4'!O97=0,"-",'Projektpartner 4'!O97)</f>
        <v>-</v>
      </c>
      <c r="O76" s="134" t="str">
        <f>IF('Projektpartner 4'!P97=0,"-",'Projektpartner 4'!P97)</f>
        <v>-</v>
      </c>
    </row>
    <row r="77" spans="1:20" s="29" customFormat="1" ht="39.75" customHeight="1" x14ac:dyDescent="0.25">
      <c r="A77" s="28"/>
      <c r="B77" s="132" t="s">
        <v>62</v>
      </c>
      <c r="C77" s="412" t="str">
        <f t="shared" si="1"/>
        <v>-</v>
      </c>
      <c r="D77" s="413"/>
      <c r="E77" s="414"/>
      <c r="F77" s="133" t="str">
        <f>IF('Projektpartner 5'!G97=0,"-",'Projektpartner 5'!G97)</f>
        <v>-</v>
      </c>
      <c r="G77" s="133" t="str">
        <f>IF('Projektpartner 5'!H97=0,"-",'Projektpartner 5'!H97)</f>
        <v>-</v>
      </c>
      <c r="H77" s="133" t="str">
        <f>IF('Projektpartner 5'!I97=0,"-",'Projektpartner 5'!I97)</f>
        <v>-</v>
      </c>
      <c r="I77" s="133" t="str">
        <f>IF('Projektpartner 5'!J97=0,"-",'Projektpartner 5'!J97)</f>
        <v>-</v>
      </c>
      <c r="J77" s="133" t="str">
        <f>IF('Projektpartner 5'!K97=0,"-",'Projektpartner 5'!K97)</f>
        <v>-</v>
      </c>
      <c r="K77" s="133" t="str">
        <f>IF('Projektpartner 5'!L97=0,"-",'Projektpartner 5'!L97)</f>
        <v>-</v>
      </c>
      <c r="L77" s="133" t="str">
        <f>IF('Projektpartner 5'!M97=0,"-",'Projektpartner 5'!M97)</f>
        <v>-</v>
      </c>
      <c r="M77" s="133" t="str">
        <f>IF('Projektpartner 5'!N97=0,"-",'Projektpartner 5'!N97)</f>
        <v>-</v>
      </c>
      <c r="N77" s="133" t="str">
        <f>IF('Projektpartner 5'!O97=0,"-",'Projektpartner 5'!O97)</f>
        <v>-</v>
      </c>
      <c r="O77" s="134" t="str">
        <f>IF('Projektpartner 5'!P97=0,"-",'Projektpartner 5'!P97)</f>
        <v>-</v>
      </c>
    </row>
    <row r="78" spans="1:20" s="29" customFormat="1" ht="39.75" customHeight="1" x14ac:dyDescent="0.25">
      <c r="A78" s="28"/>
      <c r="B78" s="132" t="s">
        <v>63</v>
      </c>
      <c r="C78" s="412" t="str">
        <f t="shared" si="1"/>
        <v>-</v>
      </c>
      <c r="D78" s="413"/>
      <c r="E78" s="414"/>
      <c r="F78" s="133" t="str">
        <f>IF('Projektpartner 6'!G97=0,"-",'Projektpartner 6'!G97)</f>
        <v>-</v>
      </c>
      <c r="G78" s="133" t="str">
        <f>IF('Projektpartner 6'!H97=0,"-",'Projektpartner 6'!H97)</f>
        <v>-</v>
      </c>
      <c r="H78" s="133" t="str">
        <f>IF('Projektpartner 6'!I97=0,"-",'Projektpartner 6'!I97)</f>
        <v>-</v>
      </c>
      <c r="I78" s="133" t="str">
        <f>IF('Projektpartner 6'!J97=0,"-",'Projektpartner 6'!J97)</f>
        <v>-</v>
      </c>
      <c r="J78" s="133" t="str">
        <f>IF('Projektpartner 6'!K97=0,"-",'Projektpartner 6'!K97)</f>
        <v>-</v>
      </c>
      <c r="K78" s="133" t="str">
        <f>IF('Projektpartner 6'!L97=0,"-",'Projektpartner 6'!L97)</f>
        <v>-</v>
      </c>
      <c r="L78" s="133" t="str">
        <f>IF('Projektpartner 6'!M97=0,"-",'Projektpartner 6'!M97)</f>
        <v>-</v>
      </c>
      <c r="M78" s="133" t="str">
        <f>IF('Projektpartner 6'!N97=0,"-",'Projektpartner 6'!N97)</f>
        <v>-</v>
      </c>
      <c r="N78" s="133" t="str">
        <f>IF('Projektpartner 6'!O97=0,"-",'Projektpartner 6'!O97)</f>
        <v>-</v>
      </c>
      <c r="O78" s="134" t="str">
        <f>IF('Projektpartner 6'!P97=0,"-",'Projektpartner 6'!P97)</f>
        <v>-</v>
      </c>
    </row>
    <row r="79" spans="1:20" s="29" customFormat="1" ht="39.75" customHeight="1" x14ac:dyDescent="0.25">
      <c r="A79" s="28"/>
      <c r="B79" s="132" t="s">
        <v>64</v>
      </c>
      <c r="C79" s="412" t="str">
        <f t="shared" si="1"/>
        <v>-</v>
      </c>
      <c r="D79" s="413"/>
      <c r="E79" s="414"/>
      <c r="F79" s="133" t="str">
        <f>IF('Projektpartner 7'!G97=0,"-",'Projektpartner 7'!G97)</f>
        <v>-</v>
      </c>
      <c r="G79" s="133" t="str">
        <f>IF('Projektpartner 7'!H97=0,"-",'Projektpartner 7'!H97)</f>
        <v>-</v>
      </c>
      <c r="H79" s="133" t="str">
        <f>IF('Projektpartner 7'!I97=0,"-",'Projektpartner 7'!I97)</f>
        <v>-</v>
      </c>
      <c r="I79" s="133" t="str">
        <f>IF('Projektpartner 7'!J97=0,"-",'Projektpartner 7'!J97)</f>
        <v>-</v>
      </c>
      <c r="J79" s="133" t="str">
        <f>IF('Projektpartner 7'!K97=0,"-",'Projektpartner 7'!K97)</f>
        <v>-</v>
      </c>
      <c r="K79" s="133" t="str">
        <f>IF('Projektpartner 7'!L97=0,"-",'Projektpartner 7'!L97)</f>
        <v>-</v>
      </c>
      <c r="L79" s="133" t="str">
        <f>IF('Projektpartner 7'!M97=0,"-",'Projektpartner 7'!M97)</f>
        <v>-</v>
      </c>
      <c r="M79" s="133" t="str">
        <f>IF('Projektpartner 7'!N97=0,"-",'Projektpartner 7'!N97)</f>
        <v>-</v>
      </c>
      <c r="N79" s="133" t="str">
        <f>IF('Projektpartner 7'!O97=0,"-",'Projektpartner 7'!O97)</f>
        <v>-</v>
      </c>
      <c r="O79" s="134" t="str">
        <f>IF('Projektpartner 7'!P97=0,"-",'Projektpartner 7'!P97)</f>
        <v>-</v>
      </c>
    </row>
    <row r="80" spans="1:20" s="29" customFormat="1" ht="39.75" customHeight="1" x14ac:dyDescent="0.25">
      <c r="A80" s="28"/>
      <c r="B80" s="132" t="s">
        <v>65</v>
      </c>
      <c r="C80" s="412" t="str">
        <f t="shared" si="1"/>
        <v>-</v>
      </c>
      <c r="D80" s="413"/>
      <c r="E80" s="414"/>
      <c r="F80" s="133" t="str">
        <f>IF('Projektpartner 8'!G97=0,"-",'Projektpartner 8'!G97)</f>
        <v>-</v>
      </c>
      <c r="G80" s="133" t="str">
        <f>IF('Projektpartner 8'!H97=0,"-",'Projektpartner 8'!H97)</f>
        <v>-</v>
      </c>
      <c r="H80" s="133" t="str">
        <f>IF('Projektpartner 8'!I97=0,"-",'Projektpartner 8'!I97)</f>
        <v>-</v>
      </c>
      <c r="I80" s="133" t="str">
        <f>IF('Projektpartner 8'!J97=0,"-",'Projektpartner 8'!J97)</f>
        <v>-</v>
      </c>
      <c r="J80" s="133" t="str">
        <f>IF('Projektpartner 8'!K97=0,"-",'Projektpartner 8'!K97)</f>
        <v>-</v>
      </c>
      <c r="K80" s="133" t="str">
        <f>IF('Projektpartner 8'!L97=0,"-",'Projektpartner 8'!L97)</f>
        <v>-</v>
      </c>
      <c r="L80" s="133" t="str">
        <f>IF('Projektpartner 8'!M97=0,"-",'Projektpartner 8'!M97)</f>
        <v>-</v>
      </c>
      <c r="M80" s="133" t="str">
        <f>IF('Projektpartner 8'!N97=0,"-",'Projektpartner 8'!N97)</f>
        <v>-</v>
      </c>
      <c r="N80" s="133" t="str">
        <f>IF('Projektpartner 8'!O97=0,"-",'Projektpartner 8'!O97)</f>
        <v>-</v>
      </c>
      <c r="O80" s="134" t="str">
        <f>IF('Projektpartner 8'!P97=0,"-",'Projektpartner 8'!P97)</f>
        <v>-</v>
      </c>
    </row>
    <row r="81" spans="1:15" s="29" customFormat="1" ht="39.75" customHeight="1" x14ac:dyDescent="0.25">
      <c r="A81" s="28"/>
      <c r="B81" s="132" t="s">
        <v>66</v>
      </c>
      <c r="C81" s="412" t="str">
        <f t="shared" si="1"/>
        <v>-</v>
      </c>
      <c r="D81" s="413"/>
      <c r="E81" s="414"/>
      <c r="F81" s="133" t="str">
        <f>IF('Projektpartner 9'!G97=0,"-",'Projektpartner 9'!G97)</f>
        <v>-</v>
      </c>
      <c r="G81" s="133" t="str">
        <f>IF('Projektpartner 9'!H97=0,"-",'Projektpartner 9'!H97)</f>
        <v>-</v>
      </c>
      <c r="H81" s="133" t="str">
        <f>IF('Projektpartner 9'!I97=0,"-",'Projektpartner 9'!I97)</f>
        <v>-</v>
      </c>
      <c r="I81" s="133" t="str">
        <f>IF('Projektpartner 9'!J97=0,"-",'Projektpartner 9'!J97)</f>
        <v>-</v>
      </c>
      <c r="J81" s="133" t="str">
        <f>IF('Projektpartner 9'!K97=0,"-",'Projektpartner 9'!K97)</f>
        <v>-</v>
      </c>
      <c r="K81" s="133" t="str">
        <f>IF('Projektpartner 9'!L97=0,"-",'Projektpartner 9'!L97)</f>
        <v>-</v>
      </c>
      <c r="L81" s="133" t="str">
        <f>IF('Projektpartner 9'!M97=0,"-",'Projektpartner 9'!M97)</f>
        <v>-</v>
      </c>
      <c r="M81" s="133" t="str">
        <f>IF('Projektpartner 9'!N97=0,"-",'Projektpartner 9'!N97)</f>
        <v>-</v>
      </c>
      <c r="N81" s="133" t="str">
        <f>IF('Projektpartner 9'!O97=0,"-",'Projektpartner 9'!O97)</f>
        <v>-</v>
      </c>
      <c r="O81" s="134" t="str">
        <f>IF('Projektpartner 9'!P97=0,"-",'Projektpartner 9'!P97)</f>
        <v>-</v>
      </c>
    </row>
    <row r="82" spans="1:15" s="29" customFormat="1" ht="39.75" customHeight="1" x14ac:dyDescent="0.25">
      <c r="A82" s="28"/>
      <c r="B82" s="132" t="s">
        <v>67</v>
      </c>
      <c r="C82" s="412" t="str">
        <f t="shared" si="1"/>
        <v>-</v>
      </c>
      <c r="D82" s="413"/>
      <c r="E82" s="414"/>
      <c r="F82" s="133" t="str">
        <f>IF('Projektpartner 10'!G97=0,"-",'Projektpartner 10'!G97)</f>
        <v>-</v>
      </c>
      <c r="G82" s="133" t="str">
        <f>IF('Projektpartner 10'!H97=0,"-",'Projektpartner 10'!H97)</f>
        <v>-</v>
      </c>
      <c r="H82" s="133" t="str">
        <f>IF('Projektpartner 10'!I97=0,"-",'Projektpartner 10'!I97)</f>
        <v>-</v>
      </c>
      <c r="I82" s="133" t="str">
        <f>IF('Projektpartner 10'!J97=0,"-",'Projektpartner 10'!J97)</f>
        <v>-</v>
      </c>
      <c r="J82" s="133" t="str">
        <f>IF('Projektpartner 10'!K97=0,"-",'Projektpartner 10'!K97)</f>
        <v>-</v>
      </c>
      <c r="K82" s="133" t="str">
        <f>IF('Projektpartner 10'!L97=0,"-",'Projektpartner 10'!L97)</f>
        <v>-</v>
      </c>
      <c r="L82" s="133" t="str">
        <f>IF('Projektpartner 10'!M97=0,"-",'Projektpartner 10'!M97)</f>
        <v>-</v>
      </c>
      <c r="M82" s="133" t="str">
        <f>IF('Projektpartner 10'!N97=0,"-",'Projektpartner 10'!N97)</f>
        <v>-</v>
      </c>
      <c r="N82" s="133" t="str">
        <f>IF('Projektpartner 10'!O97=0,"-",'Projektpartner 10'!O97)</f>
        <v>-</v>
      </c>
      <c r="O82" s="134" t="str">
        <f>IF('Projektpartner 10'!P97=0,"-",'Projektpartner 10'!P97)</f>
        <v>-</v>
      </c>
    </row>
    <row r="83" spans="1:15" s="29" customFormat="1" ht="39.75" customHeight="1" x14ac:dyDescent="0.25">
      <c r="A83" s="28"/>
      <c r="B83" s="132" t="s">
        <v>68</v>
      </c>
      <c r="C83" s="412" t="str">
        <f t="shared" si="1"/>
        <v>-</v>
      </c>
      <c r="D83" s="413"/>
      <c r="E83" s="414"/>
      <c r="F83" s="133" t="str">
        <f>IF('Projektpartner 11'!G97=0,"-",'Projektpartner 11'!G97)</f>
        <v>-</v>
      </c>
      <c r="G83" s="133" t="str">
        <f>IF('Projektpartner 11'!H97=0,"-",'Projektpartner 11'!H97)</f>
        <v>-</v>
      </c>
      <c r="H83" s="133" t="str">
        <f>IF('Projektpartner 11'!I97=0,"-",'Projektpartner 11'!I97)</f>
        <v>-</v>
      </c>
      <c r="I83" s="133" t="str">
        <f>IF('Projektpartner 11'!J97=0,"-",'Projektpartner 11'!J97)</f>
        <v>-</v>
      </c>
      <c r="J83" s="133" t="str">
        <f>IF('Projektpartner 11'!K97=0,"-",'Projektpartner 11'!K97)</f>
        <v>-</v>
      </c>
      <c r="K83" s="133" t="str">
        <f>IF('Projektpartner 11'!L97=0,"-",'Projektpartner 11'!L97)</f>
        <v>-</v>
      </c>
      <c r="L83" s="133" t="str">
        <f>IF('Projektpartner 11'!M97=0,"-",'Projektpartner 11'!M97)</f>
        <v>-</v>
      </c>
      <c r="M83" s="133" t="str">
        <f>IF('Projektpartner 11'!N97=0,"-",'Projektpartner 11'!N97)</f>
        <v>-</v>
      </c>
      <c r="N83" s="133" t="str">
        <f>IF('Projektpartner 11'!O97=0,"-",'Projektpartner 11'!O97)</f>
        <v>-</v>
      </c>
      <c r="O83" s="134" t="str">
        <f>IF('Projektpartner 11'!P97=0,"-",'Projektpartner 11'!P97)</f>
        <v>-</v>
      </c>
    </row>
    <row r="84" spans="1:15" s="29" customFormat="1" ht="39.75" customHeight="1" x14ac:dyDescent="0.25">
      <c r="A84" s="28"/>
      <c r="B84" s="132" t="s">
        <v>69</v>
      </c>
      <c r="C84" s="412" t="str">
        <f t="shared" si="1"/>
        <v>-</v>
      </c>
      <c r="D84" s="413"/>
      <c r="E84" s="414"/>
      <c r="F84" s="133" t="str">
        <f>IF('Projektpartner 12'!G97=0,"-",'Projektpartner 12'!G97)</f>
        <v>-</v>
      </c>
      <c r="G84" s="133" t="str">
        <f>IF('Projektpartner 12'!H97=0,"-",'Projektpartner 12'!H97)</f>
        <v>-</v>
      </c>
      <c r="H84" s="133" t="str">
        <f>IF('Projektpartner 12'!I97=0,"-",'Projektpartner 12'!I97)</f>
        <v>-</v>
      </c>
      <c r="I84" s="133" t="str">
        <f>IF('Projektpartner 12'!J97=0,"-",'Projektpartner 12'!J97)</f>
        <v>-</v>
      </c>
      <c r="J84" s="133" t="str">
        <f>IF('Projektpartner 12'!K97=0,"-",'Projektpartner 12'!K97)</f>
        <v>-</v>
      </c>
      <c r="K84" s="133" t="str">
        <f>IF('Projektpartner 12'!L97=0,"-",'Projektpartner 12'!L97)</f>
        <v>-</v>
      </c>
      <c r="L84" s="133" t="str">
        <f>IF('Projektpartner 12'!M97=0,"-",'Projektpartner 12'!M97)</f>
        <v>-</v>
      </c>
      <c r="M84" s="133" t="str">
        <f>IF('Projektpartner 12'!N97=0,"-",'Projektpartner 12'!N97)</f>
        <v>-</v>
      </c>
      <c r="N84" s="133" t="str">
        <f>IF('Projektpartner 12'!O97=0,"-",'Projektpartner 12'!O97)</f>
        <v>-</v>
      </c>
      <c r="O84" s="134" t="str">
        <f>IF('Projektpartner 12'!P97=0,"-",'Projektpartner 12'!P97)</f>
        <v>-</v>
      </c>
    </row>
    <row r="85" spans="1:15" s="29" customFormat="1" ht="39.75" customHeight="1" x14ac:dyDescent="0.25">
      <c r="A85" s="28"/>
      <c r="B85" s="132" t="s">
        <v>70</v>
      </c>
      <c r="C85" s="412" t="str">
        <f t="shared" si="1"/>
        <v>-</v>
      </c>
      <c r="D85" s="413"/>
      <c r="E85" s="414"/>
      <c r="F85" s="133" t="str">
        <f>IF('Projektpartner 13'!G97=0,"-",'Projektpartner 13'!G97)</f>
        <v>-</v>
      </c>
      <c r="G85" s="133" t="str">
        <f>IF('Projektpartner 13'!H97=0,"-",'Projektpartner 13'!H97)</f>
        <v>-</v>
      </c>
      <c r="H85" s="133" t="str">
        <f>IF('Projektpartner 13'!I97=0,"-",'Projektpartner 13'!I97)</f>
        <v>-</v>
      </c>
      <c r="I85" s="133" t="str">
        <f>IF('Projektpartner 13'!J97=0,"-",'Projektpartner 13'!J97)</f>
        <v>-</v>
      </c>
      <c r="J85" s="133" t="str">
        <f>IF('Projektpartner 13'!K97=0,"-",'Projektpartner 13'!K97)</f>
        <v>-</v>
      </c>
      <c r="K85" s="133" t="str">
        <f>IF('Projektpartner 13'!L97=0,"-",'Projektpartner 13'!L97)</f>
        <v>-</v>
      </c>
      <c r="L85" s="133" t="str">
        <f>IF('Projektpartner 13'!M97=0,"-",'Projektpartner 13'!M97)</f>
        <v>-</v>
      </c>
      <c r="M85" s="133" t="str">
        <f>IF('Projektpartner 13'!N97=0,"-",'Projektpartner 13'!N97)</f>
        <v>-</v>
      </c>
      <c r="N85" s="133" t="str">
        <f>IF('Projektpartner 13'!O97=0,"-",'Projektpartner 13'!O97)</f>
        <v>-</v>
      </c>
      <c r="O85" s="134" t="str">
        <f>IF('Projektpartner 13'!P97=0,"-",'Projektpartner 13'!P97)</f>
        <v>-</v>
      </c>
    </row>
    <row r="86" spans="1:15" s="29" customFormat="1" ht="39.75" customHeight="1" thickBot="1" x14ac:dyDescent="0.3">
      <c r="A86" s="28"/>
      <c r="B86" s="137" t="s">
        <v>104</v>
      </c>
      <c r="C86" s="415" t="str">
        <f t="shared" si="1"/>
        <v>-</v>
      </c>
      <c r="D86" s="416"/>
      <c r="E86" s="417"/>
      <c r="F86" s="138" t="str">
        <f>IF('Projektpartner 14'!G97=0,"-",'Projektpartner 14'!G97)</f>
        <v>-</v>
      </c>
      <c r="G86" s="138" t="str">
        <f>IF('Projektpartner 14'!H97=0,"-",'Projektpartner 14'!H97)</f>
        <v>-</v>
      </c>
      <c r="H86" s="138" t="str">
        <f>IF('Projektpartner 14'!I97=0,"-",'Projektpartner 14'!I97)</f>
        <v>-</v>
      </c>
      <c r="I86" s="138" t="str">
        <f>IF('Projektpartner 14'!J97=0,"-",'Projektpartner 14'!J97)</f>
        <v>-</v>
      </c>
      <c r="J86" s="138" t="str">
        <f>IF('Projektpartner 14'!K97=0,"-",'Projektpartner 14'!K97)</f>
        <v>-</v>
      </c>
      <c r="K86" s="138" t="str">
        <f>IF('Projektpartner 14'!L97=0,"-",'Projektpartner 14'!L97)</f>
        <v>-</v>
      </c>
      <c r="L86" s="138" t="str">
        <f>IF('Projektpartner 14'!M97=0,"-",'Projektpartner 14'!M97)</f>
        <v>-</v>
      </c>
      <c r="M86" s="138" t="str">
        <f>IF('Projektpartner 14'!N97=0,"-",'Projektpartner 14'!N97)</f>
        <v>-</v>
      </c>
      <c r="N86" s="138" t="str">
        <f>IF('Projektpartner 14'!O97=0,"-",'Projektpartner 14'!O97)</f>
        <v>-</v>
      </c>
      <c r="O86" s="139" t="str">
        <f>IF('Projektpartner 14'!P97=0,"-",'Projektpartner 14'!P97)</f>
        <v>-</v>
      </c>
    </row>
    <row r="87" spans="1:15" customFormat="1" ht="15" x14ac:dyDescent="0.25">
      <c r="A87" s="142"/>
    </row>
    <row r="88" spans="1:15" s="29" customFormat="1" ht="15" x14ac:dyDescent="0.25">
      <c r="A88" s="141"/>
    </row>
    <row r="89" spans="1:15" s="29" customFormat="1" ht="15" x14ac:dyDescent="0.25">
      <c r="A89" s="141"/>
    </row>
    <row r="90" spans="1:15" s="29" customFormat="1" ht="15" x14ac:dyDescent="0.25">
      <c r="A90" s="141"/>
    </row>
    <row r="91" spans="1:15" s="29" customFormat="1" ht="15" x14ac:dyDescent="0.25">
      <c r="A91" s="141"/>
    </row>
    <row r="92" spans="1:15" s="29" customFormat="1" ht="15" x14ac:dyDescent="0.25">
      <c r="A92" s="141"/>
    </row>
    <row r="93" spans="1:15" s="29" customFormat="1" ht="15" x14ac:dyDescent="0.25">
      <c r="A93" s="141"/>
    </row>
    <row r="94" spans="1:15" s="29" customFormat="1" ht="15" x14ac:dyDescent="0.25">
      <c r="A94" s="141"/>
    </row>
    <row r="95" spans="1:15" s="29" customFormat="1" ht="15" x14ac:dyDescent="0.25">
      <c r="A95" s="141"/>
    </row>
    <row r="96" spans="1:15" s="29" customFormat="1" ht="15" x14ac:dyDescent="0.25">
      <c r="A96" s="141"/>
    </row>
    <row r="97" spans="1:1" s="29" customFormat="1" ht="15" x14ac:dyDescent="0.25">
      <c r="A97" s="141"/>
    </row>
    <row r="98" spans="1:1" s="29" customFormat="1" ht="15" x14ac:dyDescent="0.25">
      <c r="A98" s="141"/>
    </row>
  </sheetData>
  <sheetProtection algorithmName="SHA-512" hashValue="sntMjCOAG9jH8WY8sd18OG2BS3Ge6yLhZ3NatSa7UvWMVWy+VB5Lh9SsOBOfnfa+fRQWqCVPVKsI8BRgtZhR1w==" saltValue="yjLq6YqgYOkezt7ysEFfXA==" spinCount="100000" sheet="1" objects="1" scenarios="1"/>
  <mergeCells count="279">
    <mergeCell ref="H11:I11"/>
    <mergeCell ref="B26:K26"/>
    <mergeCell ref="J11:K11"/>
    <mergeCell ref="J12:K12"/>
    <mergeCell ref="B7:C8"/>
    <mergeCell ref="D7:G7"/>
    <mergeCell ref="H7:K7"/>
    <mergeCell ref="J13:K13"/>
    <mergeCell ref="J14:K14"/>
    <mergeCell ref="J15:K15"/>
    <mergeCell ref="B10:E10"/>
    <mergeCell ref="L7:O7"/>
    <mergeCell ref="D8:G8"/>
    <mergeCell ref="H8:K8"/>
    <mergeCell ref="L8:O8"/>
    <mergeCell ref="L11:M11"/>
    <mergeCell ref="L12:M12"/>
    <mergeCell ref="F11:G11"/>
    <mergeCell ref="F12:G12"/>
    <mergeCell ref="B55:J56"/>
    <mergeCell ref="K55:L56"/>
    <mergeCell ref="M55:O56"/>
    <mergeCell ref="E49:F49"/>
    <mergeCell ref="I50:J50"/>
    <mergeCell ref="M48:N48"/>
    <mergeCell ref="M49:N49"/>
    <mergeCell ref="C50:D50"/>
    <mergeCell ref="I52:J52"/>
    <mergeCell ref="I53:J53"/>
    <mergeCell ref="G52:H52"/>
    <mergeCell ref="G53:H53"/>
    <mergeCell ref="I48:J48"/>
    <mergeCell ref="I49:J49"/>
    <mergeCell ref="M52:N52"/>
    <mergeCell ref="C51:D51"/>
    <mergeCell ref="M60:O60"/>
    <mergeCell ref="C61:J61"/>
    <mergeCell ref="K61:L61"/>
    <mergeCell ref="M61:O61"/>
    <mergeCell ref="C62:J62"/>
    <mergeCell ref="K62:L62"/>
    <mergeCell ref="M62:O62"/>
    <mergeCell ref="C57:J57"/>
    <mergeCell ref="K57:L57"/>
    <mergeCell ref="M57:O57"/>
    <mergeCell ref="C58:J58"/>
    <mergeCell ref="K58:L58"/>
    <mergeCell ref="M58:O58"/>
    <mergeCell ref="C59:J59"/>
    <mergeCell ref="K59:L59"/>
    <mergeCell ref="M59:O59"/>
    <mergeCell ref="K63:L63"/>
    <mergeCell ref="C79:E79"/>
    <mergeCell ref="C80:E80"/>
    <mergeCell ref="C81:E81"/>
    <mergeCell ref="C82:E82"/>
    <mergeCell ref="C77:E77"/>
    <mergeCell ref="C78:E78"/>
    <mergeCell ref="C83:E83"/>
    <mergeCell ref="C60:J60"/>
    <mergeCell ref="K60:L60"/>
    <mergeCell ref="C84:E84"/>
    <mergeCell ref="C85:E85"/>
    <mergeCell ref="C86:E86"/>
    <mergeCell ref="M63:O63"/>
    <mergeCell ref="C64:J64"/>
    <mergeCell ref="K64:L64"/>
    <mergeCell ref="M64:O64"/>
    <mergeCell ref="C65:J65"/>
    <mergeCell ref="K65:L65"/>
    <mergeCell ref="M65:O65"/>
    <mergeCell ref="C66:J66"/>
    <mergeCell ref="K66:L66"/>
    <mergeCell ref="M66:O66"/>
    <mergeCell ref="B67:J67"/>
    <mergeCell ref="K67:L67"/>
    <mergeCell ref="M67:O67"/>
    <mergeCell ref="B69:O70"/>
    <mergeCell ref="C71:E71"/>
    <mergeCell ref="C72:E72"/>
    <mergeCell ref="C73:E73"/>
    <mergeCell ref="C74:E74"/>
    <mergeCell ref="C75:E75"/>
    <mergeCell ref="C76:E76"/>
    <mergeCell ref="C63:J63"/>
    <mergeCell ref="E51:F51"/>
    <mergeCell ref="G51:H51"/>
    <mergeCell ref="I51:J51"/>
    <mergeCell ref="K51:L51"/>
    <mergeCell ref="M51:N51"/>
    <mergeCell ref="M50:N50"/>
    <mergeCell ref="E50:F50"/>
    <mergeCell ref="G50:H50"/>
    <mergeCell ref="B52:D52"/>
    <mergeCell ref="B53:D53"/>
    <mergeCell ref="E52:F52"/>
    <mergeCell ref="E53:F53"/>
    <mergeCell ref="C49:D49"/>
    <mergeCell ref="C42:D42"/>
    <mergeCell ref="M47:N47"/>
    <mergeCell ref="M41:N41"/>
    <mergeCell ref="E47:F47"/>
    <mergeCell ref="E48:F48"/>
    <mergeCell ref="C43:D43"/>
    <mergeCell ref="C44:D44"/>
    <mergeCell ref="C41:D41"/>
    <mergeCell ref="G43:H43"/>
    <mergeCell ref="G44:H44"/>
    <mergeCell ref="I42:J42"/>
    <mergeCell ref="G49:H49"/>
    <mergeCell ref="G48:H48"/>
    <mergeCell ref="M42:N42"/>
    <mergeCell ref="M43:N43"/>
    <mergeCell ref="M44:N44"/>
    <mergeCell ref="K48:L48"/>
    <mergeCell ref="K49:L49"/>
    <mergeCell ref="K45:L45"/>
    <mergeCell ref="G45:H45"/>
    <mergeCell ref="G46:H46"/>
    <mergeCell ref="G47:H47"/>
    <mergeCell ref="M53:N53"/>
    <mergeCell ref="K52:L52"/>
    <mergeCell ref="K53:L53"/>
    <mergeCell ref="K50:L50"/>
    <mergeCell ref="L34:M34"/>
    <mergeCell ref="I44:J44"/>
    <mergeCell ref="K42:L42"/>
    <mergeCell ref="K43:L43"/>
    <mergeCell ref="K44:L44"/>
    <mergeCell ref="I46:J46"/>
    <mergeCell ref="I47:J47"/>
    <mergeCell ref="M45:N45"/>
    <mergeCell ref="M46:N46"/>
    <mergeCell ref="I45:J45"/>
    <mergeCell ref="K46:L46"/>
    <mergeCell ref="K47:L47"/>
    <mergeCell ref="K39:L39"/>
    <mergeCell ref="K40:L40"/>
    <mergeCell ref="K41:L41"/>
    <mergeCell ref="I37:J37"/>
    <mergeCell ref="M36:N36"/>
    <mergeCell ref="M37:N37"/>
    <mergeCell ref="L32:M32"/>
    <mergeCell ref="F28:M28"/>
    <mergeCell ref="F29:G29"/>
    <mergeCell ref="F25:H25"/>
    <mergeCell ref="I22:K22"/>
    <mergeCell ref="H16:I16"/>
    <mergeCell ref="F16:G16"/>
    <mergeCell ref="L29:M29"/>
    <mergeCell ref="L30:M30"/>
    <mergeCell ref="L31:M31"/>
    <mergeCell ref="J29:K29"/>
    <mergeCell ref="F17:G17"/>
    <mergeCell ref="L13:M13"/>
    <mergeCell ref="L14:M14"/>
    <mergeCell ref="L15:M15"/>
    <mergeCell ref="L17:M17"/>
    <mergeCell ref="L16:M16"/>
    <mergeCell ref="F13:G13"/>
    <mergeCell ref="L26:N26"/>
    <mergeCell ref="L21:N21"/>
    <mergeCell ref="L22:N22"/>
    <mergeCell ref="L23:N23"/>
    <mergeCell ref="L24:N24"/>
    <mergeCell ref="L25:N25"/>
    <mergeCell ref="H13:I13"/>
    <mergeCell ref="H14:I14"/>
    <mergeCell ref="H15:I15"/>
    <mergeCell ref="H17:I17"/>
    <mergeCell ref="B18:I18"/>
    <mergeCell ref="F14:G14"/>
    <mergeCell ref="F15:G15"/>
    <mergeCell ref="M38:N38"/>
    <mergeCell ref="M39:N39"/>
    <mergeCell ref="M40:N40"/>
    <mergeCell ref="K36:L36"/>
    <mergeCell ref="I36:J36"/>
    <mergeCell ref="H33:I33"/>
    <mergeCell ref="J33:K33"/>
    <mergeCell ref="K37:L37"/>
    <mergeCell ref="K38:L38"/>
    <mergeCell ref="I38:J38"/>
    <mergeCell ref="I39:J39"/>
    <mergeCell ref="G37:H37"/>
    <mergeCell ref="G38:H38"/>
    <mergeCell ref="G39:H39"/>
    <mergeCell ref="G40:H40"/>
    <mergeCell ref="L33:M33"/>
    <mergeCell ref="B36:D36"/>
    <mergeCell ref="E37:F37"/>
    <mergeCell ref="F34:G34"/>
    <mergeCell ref="B34:E34"/>
    <mergeCell ref="F24:H24"/>
    <mergeCell ref="F23:H23"/>
    <mergeCell ref="F22:H22"/>
    <mergeCell ref="F30:G30"/>
    <mergeCell ref="F31:G31"/>
    <mergeCell ref="F32:G32"/>
    <mergeCell ref="H30:I30"/>
    <mergeCell ref="H31:I31"/>
    <mergeCell ref="H32:I32"/>
    <mergeCell ref="H29:I29"/>
    <mergeCell ref="B28:E29"/>
    <mergeCell ref="F33:G33"/>
    <mergeCell ref="D30:E30"/>
    <mergeCell ref="B30:C33"/>
    <mergeCell ref="H12:I12"/>
    <mergeCell ref="C47:D47"/>
    <mergeCell ref="C48:D48"/>
    <mergeCell ref="E39:F39"/>
    <mergeCell ref="I43:J43"/>
    <mergeCell ref="J34:K34"/>
    <mergeCell ref="J30:K30"/>
    <mergeCell ref="J31:K31"/>
    <mergeCell ref="E44:F44"/>
    <mergeCell ref="E45:F45"/>
    <mergeCell ref="C46:D46"/>
    <mergeCell ref="H34:I34"/>
    <mergeCell ref="E40:F40"/>
    <mergeCell ref="E41:F41"/>
    <mergeCell ref="E42:F42"/>
    <mergeCell ref="E43:F43"/>
    <mergeCell ref="I41:J41"/>
    <mergeCell ref="G36:H36"/>
    <mergeCell ref="E46:F46"/>
    <mergeCell ref="C45:D45"/>
    <mergeCell ref="I40:J40"/>
    <mergeCell ref="G42:H42"/>
    <mergeCell ref="G41:H41"/>
    <mergeCell ref="E38:F38"/>
    <mergeCell ref="E36:F36"/>
    <mergeCell ref="F1:O1"/>
    <mergeCell ref="C3:O3"/>
    <mergeCell ref="J18:M18"/>
    <mergeCell ref="B19:M19"/>
    <mergeCell ref="N10:O10"/>
    <mergeCell ref="N11:O11"/>
    <mergeCell ref="N12:O12"/>
    <mergeCell ref="N13:O13"/>
    <mergeCell ref="N14:O14"/>
    <mergeCell ref="N15:O15"/>
    <mergeCell ref="N16:O16"/>
    <mergeCell ref="N17:O17"/>
    <mergeCell ref="N18:O18"/>
    <mergeCell ref="N19:O19"/>
    <mergeCell ref="B1:E1"/>
    <mergeCell ref="H10:I10"/>
    <mergeCell ref="J10:K10"/>
    <mergeCell ref="B14:E14"/>
    <mergeCell ref="J17:K17"/>
    <mergeCell ref="B17:E17"/>
    <mergeCell ref="B15:E15"/>
    <mergeCell ref="B12:E12"/>
    <mergeCell ref="J16:K16"/>
    <mergeCell ref="C5:O5"/>
    <mergeCell ref="L10:M10"/>
    <mergeCell ref="F10:G10"/>
    <mergeCell ref="B11:E11"/>
    <mergeCell ref="B13:E13"/>
    <mergeCell ref="C40:D40"/>
    <mergeCell ref="B24:E24"/>
    <mergeCell ref="B16:E16"/>
    <mergeCell ref="B22:E22"/>
    <mergeCell ref="B21:E21"/>
    <mergeCell ref="B23:E23"/>
    <mergeCell ref="B25:E25"/>
    <mergeCell ref="I21:K21"/>
    <mergeCell ref="I23:K23"/>
    <mergeCell ref="I24:K24"/>
    <mergeCell ref="F21:H21"/>
    <mergeCell ref="J32:K32"/>
    <mergeCell ref="C37:D37"/>
    <mergeCell ref="C38:D38"/>
    <mergeCell ref="C39:D39"/>
    <mergeCell ref="I25:K25"/>
    <mergeCell ref="D33:E33"/>
    <mergeCell ref="D32:E32"/>
    <mergeCell ref="D31:E31"/>
  </mergeCells>
  <phoneticPr fontId="0" type="noConversion"/>
  <conditionalFormatting sqref="B37:B38 B43 B48">
    <cfRule type="containsText" dxfId="507" priority="30" operator="containsText" text="DK">
      <formula>NOT(ISERROR(SEARCH("DK",B37)))</formula>
    </cfRule>
    <cfRule type="containsText" dxfId="506" priority="31" operator="containsText" text="DE">
      <formula>NOT(ISERROR(SEARCH("DE",B37)))</formula>
    </cfRule>
  </conditionalFormatting>
  <conditionalFormatting sqref="B39:B42 B44:B47 B49:B51">
    <cfRule type="containsText" dxfId="505" priority="23" operator="containsText" text="DK">
      <formula>NOT(ISERROR(SEARCH("DK",B39)))</formula>
    </cfRule>
    <cfRule type="containsText" dxfId="504" priority="24" operator="containsText" text="DE">
      <formula>NOT(ISERROR(SEARCH("DE",B39)))</formula>
    </cfRule>
  </conditionalFormatting>
  <conditionalFormatting sqref="F72:O86">
    <cfRule type="cellIs" dxfId="503" priority="18" operator="equal">
      <formula>0</formula>
    </cfRule>
    <cfRule type="colorScale" priority="19">
      <colorScale>
        <cfvo type="percent" val="0"/>
        <cfvo type="percent" val="100"/>
        <color rgb="FF92D050"/>
        <color rgb="FFFFFF00"/>
      </colorScale>
    </cfRule>
  </conditionalFormatting>
  <conditionalFormatting sqref="L26:N26">
    <cfRule type="cellIs" dxfId="502" priority="6" operator="lessThan">
      <formula>0</formula>
    </cfRule>
    <cfRule type="cellIs" dxfId="501" priority="7" operator="greaterThan">
      <formula>0</formula>
    </cfRule>
    <cfRule type="cellIs" dxfId="500" priority="8" operator="equal">
      <formula>0</formula>
    </cfRule>
  </conditionalFormatting>
  <conditionalFormatting sqref="M67:O67">
    <cfRule type="cellIs" dxfId="499" priority="4" operator="notEqual">
      <formula>$N$17</formula>
    </cfRule>
    <cfRule type="cellIs" dxfId="498" priority="5" operator="equal">
      <formula>$N$17</formula>
    </cfRule>
  </conditionalFormatting>
  <conditionalFormatting sqref="M52:N52">
    <cfRule type="cellIs" dxfId="497" priority="3" operator="greaterThan">
      <formula>$M$53</formula>
    </cfRule>
  </conditionalFormatting>
  <conditionalFormatting sqref="L25:N25">
    <cfRule type="cellIs" dxfId="496" priority="1" operator="greaterThan">
      <formula>$M$53</formula>
    </cfRule>
  </conditionalFormatting>
  <dataValidations disablePrompts="1" count="1">
    <dataValidation type="decimal" allowBlank="1" showInputMessage="1" showErrorMessage="1" error="Bitte tragen Sie eine Summe von maximal 30.000 € ein._x000a_Venligst indtast et beløb på højst 30.000 €" prompt="Bitte tragen Sie hier die Höhe der Vorbereitungskosten im Projekt ein (max. 30.000 EUR) | Indsæt venligst her beløbet af projektets forberedelsesudgifter (maks. 30.000 EUR)" sqref="N18">
      <formula1>0</formula1>
      <formula2>30000</formula2>
    </dataValidation>
  </dataValidations>
  <pageMargins left="0.51181102362204722" right="0.51181102362204722" top="0.82677165354330706" bottom="0.82677165354330706" header="0.31496062992125984" footer="0.31496062992125984"/>
  <pageSetup paperSize="9" scale="70" fitToHeight="2" orientation="portrait" r:id="rId1"/>
  <headerFooter alignWithMargins="0">
    <oddHeader>&amp;L&amp;"Arial Black,Fett"&amp;14 2. Übersicht des Budgets |&amp;K003399 Oversigt over budgettet</oddHeader>
    <oddFooter>&amp;L&amp;"-,Fett"&amp;KFF0000Budgetmodel 2 - Version 2.0.6&amp;R&amp;K000000&amp;A Seite | side  &amp;P/&amp;N</oddFooter>
  </headerFooter>
  <rowBreaks count="4" manualBreakCount="4">
    <brk id="19" max="16383" man="1"/>
    <brk id="34" max="16383" man="1"/>
    <brk id="54" max="16383" man="1"/>
    <brk id="86" max="16383" man="1"/>
  </rowBreaks>
  <extLst>
    <ext xmlns:x14="http://schemas.microsoft.com/office/spreadsheetml/2009/9/main" uri="{78C0D931-6437-407d-A8EE-F0AAD7539E65}">
      <x14:conditionalFormattings>
        <x14:conditionalFormatting xmlns:xm="http://schemas.microsoft.com/office/excel/2006/main">
          <x14:cfRule type="cellIs" priority="17" operator="between" id="{C318F956-158E-4F27-BA4F-8BB8C43B9896}">
            <xm:f>Quellen!$N$3</xm:f>
            <xm:f>Quellen!$O$3</xm:f>
            <x14:dxf>
              <fill>
                <patternFill>
                  <bgColor rgb="FFFF0000"/>
                </patternFill>
              </fill>
            </x14:dxf>
          </x14:cfRule>
          <xm:sqref>C72:E86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K1" sqref="K1:K6"/>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7" t="s">
        <v>203</v>
      </c>
      <c r="C1" s="558"/>
      <c r="D1" s="558"/>
      <c r="E1" s="558"/>
      <c r="F1" s="558"/>
      <c r="G1" s="558"/>
      <c r="H1" s="558"/>
      <c r="I1" s="559"/>
      <c r="J1" s="42"/>
      <c r="K1" s="531" t="s">
        <v>152</v>
      </c>
      <c r="L1" s="522" t="s">
        <v>158</v>
      </c>
      <c r="M1" s="523"/>
      <c r="N1" s="523"/>
      <c r="O1" s="523"/>
      <c r="P1" s="523"/>
      <c r="Q1" s="5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8" t="s">
        <v>85</v>
      </c>
      <c r="C2" s="569"/>
      <c r="D2" s="625" t="str">
        <f>IF('Angaben-Oplysninger'!E4="","",'Angaben-Oplysninger'!E4)</f>
        <v/>
      </c>
      <c r="E2" s="625"/>
      <c r="F2" s="569" t="s">
        <v>86</v>
      </c>
      <c r="G2" s="569"/>
      <c r="H2" s="626" t="str">
        <f>K85</f>
        <v>-</v>
      </c>
      <c r="I2" s="627"/>
      <c r="J2" s="44"/>
      <c r="K2" s="532"/>
      <c r="L2" s="525"/>
      <c r="M2" s="526"/>
      <c r="N2" s="526"/>
      <c r="O2" s="526"/>
      <c r="P2" s="526"/>
      <c r="Q2" s="527"/>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8" t="s">
        <v>87</v>
      </c>
      <c r="C3" s="569"/>
      <c r="D3" s="625" t="str">
        <f>IF('Angaben-Oplysninger'!F12="","",'Angaben-Oplysninger'!F12)</f>
        <v/>
      </c>
      <c r="E3" s="625"/>
      <c r="F3" s="569" t="s">
        <v>88</v>
      </c>
      <c r="G3" s="569"/>
      <c r="H3" s="629">
        <f>J81</f>
        <v>0</v>
      </c>
      <c r="I3" s="630"/>
      <c r="J3" s="44"/>
      <c r="K3" s="532"/>
      <c r="L3" s="525"/>
      <c r="M3" s="526"/>
      <c r="N3" s="526"/>
      <c r="O3" s="526"/>
      <c r="P3" s="526"/>
      <c r="Q3" s="527"/>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8" t="s">
        <v>113</v>
      </c>
      <c r="C4" s="569"/>
      <c r="D4" s="625" t="str">
        <f>IF('Angaben-Oplysninger'!D12="","",'Angaben-Oplysninger'!D12)</f>
        <v/>
      </c>
      <c r="E4" s="625"/>
      <c r="F4" s="569" t="s">
        <v>89</v>
      </c>
      <c r="G4" s="569"/>
      <c r="H4" s="629">
        <f>I85</f>
        <v>0</v>
      </c>
      <c r="I4" s="630"/>
      <c r="J4" s="44"/>
      <c r="K4" s="532"/>
      <c r="L4" s="525"/>
      <c r="M4" s="526"/>
      <c r="N4" s="526"/>
      <c r="O4" s="526"/>
      <c r="P4" s="526"/>
      <c r="Q4" s="527"/>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3" t="s">
        <v>114</v>
      </c>
      <c r="C5" s="624"/>
      <c r="D5" s="628" t="str">
        <f>'Angaben-Oplysninger'!C12</f>
        <v>Leadpartner</v>
      </c>
      <c r="E5" s="628"/>
      <c r="F5" s="624" t="s">
        <v>90</v>
      </c>
      <c r="G5" s="624"/>
      <c r="H5" s="566" t="str">
        <f>IF(H2="-","-",H3*(100%-H2))</f>
        <v>-</v>
      </c>
      <c r="I5" s="567"/>
      <c r="J5" s="44"/>
      <c r="K5" s="532"/>
      <c r="L5" s="525"/>
      <c r="M5" s="526"/>
      <c r="N5" s="526"/>
      <c r="O5" s="526"/>
      <c r="P5" s="526"/>
      <c r="Q5" s="527"/>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3"/>
      <c r="L6" s="528"/>
      <c r="M6" s="529"/>
      <c r="N6" s="529"/>
      <c r="O6" s="529"/>
      <c r="P6" s="529"/>
      <c r="Q6" s="530"/>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60" t="s">
        <v>333</v>
      </c>
      <c r="C8" s="561"/>
      <c r="D8" s="561"/>
      <c r="E8" s="631" t="s">
        <v>159</v>
      </c>
      <c r="F8" s="301"/>
      <c r="G8" s="301"/>
      <c r="H8" s="301"/>
      <c r="I8" s="301"/>
      <c r="J8" s="301"/>
      <c r="K8" s="301"/>
      <c r="L8" s="301"/>
      <c r="M8" s="301"/>
      <c r="N8" s="301"/>
      <c r="O8" s="301"/>
      <c r="P8" s="301"/>
      <c r="Q8" s="632"/>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2"/>
      <c r="C9" s="563"/>
      <c r="D9" s="563"/>
      <c r="E9" s="100" t="s">
        <v>108</v>
      </c>
      <c r="F9" s="508" t="s">
        <v>335</v>
      </c>
      <c r="G9" s="508"/>
      <c r="H9" s="99" t="s">
        <v>243</v>
      </c>
      <c r="I9" s="99" t="s">
        <v>80</v>
      </c>
      <c r="J9" s="99" t="s">
        <v>6</v>
      </c>
      <c r="K9" s="99" t="s">
        <v>80</v>
      </c>
      <c r="L9" s="99" t="s">
        <v>7</v>
      </c>
      <c r="M9" s="99" t="s">
        <v>80</v>
      </c>
      <c r="N9" s="99" t="s">
        <v>8</v>
      </c>
      <c r="O9" s="99" t="s">
        <v>20</v>
      </c>
      <c r="P9" s="508" t="s">
        <v>336</v>
      </c>
      <c r="Q9" s="635"/>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2"/>
      <c r="C10" s="563"/>
      <c r="D10" s="563"/>
      <c r="E10" s="47" t="s">
        <v>334</v>
      </c>
      <c r="F10" s="492"/>
      <c r="G10" s="492"/>
      <c r="H10" s="202">
        <f>IF($D$3="DE",62,IF($D$3="DK",68,0))</f>
        <v>0</v>
      </c>
      <c r="I10" s="213"/>
      <c r="J10" s="200">
        <f>$H10*I10*1720</f>
        <v>0</v>
      </c>
      <c r="K10" s="213"/>
      <c r="L10" s="200">
        <f>$H10*K10*1720</f>
        <v>0</v>
      </c>
      <c r="M10" s="213"/>
      <c r="N10" s="200">
        <f>$H10*M10*1720</f>
        <v>0</v>
      </c>
      <c r="O10" s="204">
        <f>J10+L10+N10</f>
        <v>0</v>
      </c>
      <c r="P10" s="518"/>
      <c r="Q10" s="633"/>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2"/>
      <c r="C11" s="563"/>
      <c r="D11" s="563"/>
      <c r="E11" s="47" t="s">
        <v>83</v>
      </c>
      <c r="F11" s="492"/>
      <c r="G11" s="492"/>
      <c r="H11" s="202">
        <f>IF($D$3="DE",46,IF($D$3="DK",51,0))</f>
        <v>0</v>
      </c>
      <c r="I11" s="213"/>
      <c r="J11" s="200">
        <f>$H11*I11*1720</f>
        <v>0</v>
      </c>
      <c r="K11" s="213"/>
      <c r="L11" s="200">
        <f>$H11*K11*1720</f>
        <v>0</v>
      </c>
      <c r="M11" s="213"/>
      <c r="N11" s="200">
        <f>$H11*M11*1720</f>
        <v>0</v>
      </c>
      <c r="O11" s="204">
        <f>J11+L11+N11</f>
        <v>0</v>
      </c>
      <c r="P11" s="518"/>
      <c r="Q11" s="633"/>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2"/>
      <c r="C12" s="563"/>
      <c r="D12" s="563"/>
      <c r="E12" s="48" t="s">
        <v>84</v>
      </c>
      <c r="F12" s="611"/>
      <c r="G12" s="611"/>
      <c r="H12" s="203">
        <f>IF($D$3="DE",31,IF($D$3="DK",33,0))</f>
        <v>0</v>
      </c>
      <c r="I12" s="214"/>
      <c r="J12" s="201">
        <f>$H12*I12*1720</f>
        <v>0</v>
      </c>
      <c r="K12" s="214"/>
      <c r="L12" s="201">
        <f>$H12*K12*1720</f>
        <v>0</v>
      </c>
      <c r="M12" s="214"/>
      <c r="N12" s="201">
        <f>$H12*M12*1720</f>
        <v>0</v>
      </c>
      <c r="O12" s="205">
        <f>J12+L12+N12</f>
        <v>0</v>
      </c>
      <c r="P12" s="519"/>
      <c r="Q12" s="63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4"/>
      <c r="C13" s="565"/>
      <c r="D13" s="565"/>
      <c r="E13" s="511" t="s">
        <v>20</v>
      </c>
      <c r="F13" s="512"/>
      <c r="G13" s="512"/>
      <c r="H13" s="512"/>
      <c r="I13" s="513">
        <f>SUM(J10:J12)</f>
        <v>0</v>
      </c>
      <c r="J13" s="513"/>
      <c r="K13" s="513">
        <f>SUM(L10:L12)</f>
        <v>0</v>
      </c>
      <c r="L13" s="513"/>
      <c r="M13" s="513">
        <f>SUM(N10:N12)</f>
        <v>0</v>
      </c>
      <c r="N13" s="513"/>
      <c r="O13" s="206">
        <f>I13+K13+M13</f>
        <v>0</v>
      </c>
      <c r="P13" s="520"/>
      <c r="Q13" s="521"/>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6" t="s">
        <v>374</v>
      </c>
      <c r="C15" s="497"/>
      <c r="D15" s="498"/>
      <c r="E15" s="514" t="s">
        <v>311</v>
      </c>
      <c r="F15" s="515"/>
      <c r="G15" s="515"/>
      <c r="H15" s="515"/>
      <c r="I15" s="515"/>
      <c r="J15" s="515"/>
      <c r="K15" s="515"/>
      <c r="L15" s="515"/>
      <c r="M15" s="516"/>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9"/>
      <c r="C16" s="500"/>
      <c r="D16" s="501"/>
      <c r="E16" s="118" t="s">
        <v>108</v>
      </c>
      <c r="F16" s="508" t="s">
        <v>335</v>
      </c>
      <c r="G16" s="508"/>
      <c r="H16" s="118" t="s">
        <v>243</v>
      </c>
      <c r="I16" s="118" t="s">
        <v>80</v>
      </c>
      <c r="J16" s="118" t="s">
        <v>310</v>
      </c>
      <c r="K16" s="517" t="s">
        <v>336</v>
      </c>
      <c r="L16" s="517"/>
      <c r="M16" s="517"/>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9"/>
      <c r="C17" s="500"/>
      <c r="D17" s="501"/>
      <c r="E17" s="120" t="s">
        <v>82</v>
      </c>
      <c r="F17" s="509"/>
      <c r="G17" s="509"/>
      <c r="H17" s="200">
        <f>IF($D$3="DE",62,IF($D$3="DK",68,0))</f>
        <v>0</v>
      </c>
      <c r="I17" s="215"/>
      <c r="J17" s="200">
        <f>$H17*I17*430</f>
        <v>0</v>
      </c>
      <c r="K17" s="518"/>
      <c r="L17" s="518"/>
      <c r="M17" s="518"/>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2"/>
      <c r="C18" s="503"/>
      <c r="D18" s="504"/>
      <c r="E18" s="120" t="s">
        <v>83</v>
      </c>
      <c r="F18" s="509"/>
      <c r="G18" s="509"/>
      <c r="H18" s="200">
        <f>IF($D$3="DE",46,IF($D$3="DK",51,0))</f>
        <v>0</v>
      </c>
      <c r="I18" s="215"/>
      <c r="J18" s="200">
        <f>$H18*I18*430</f>
        <v>0</v>
      </c>
      <c r="K18" s="518"/>
      <c r="L18" s="518"/>
      <c r="M18" s="518"/>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2"/>
      <c r="C19" s="503"/>
      <c r="D19" s="504"/>
      <c r="E19" s="121" t="s">
        <v>84</v>
      </c>
      <c r="F19" s="510"/>
      <c r="G19" s="510"/>
      <c r="H19" s="201">
        <f>IF($D$3="DE",31,IF($D$3="DK",33,0))</f>
        <v>0</v>
      </c>
      <c r="I19" s="216"/>
      <c r="J19" s="201">
        <f>$H19*I19*430</f>
        <v>0</v>
      </c>
      <c r="K19" s="519"/>
      <c r="L19" s="519"/>
      <c r="M19" s="519"/>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5"/>
      <c r="C20" s="506"/>
      <c r="D20" s="507"/>
      <c r="E20" s="511" t="s">
        <v>20</v>
      </c>
      <c r="F20" s="512"/>
      <c r="G20" s="512"/>
      <c r="H20" s="512"/>
      <c r="I20" s="513">
        <f>SUM(J17:J19)</f>
        <v>0</v>
      </c>
      <c r="J20" s="513"/>
      <c r="K20" s="520"/>
      <c r="L20" s="520"/>
      <c r="M20" s="521"/>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7"/>
      <c r="B21" s="117"/>
      <c r="C21" s="117"/>
      <c r="D21" s="117"/>
      <c r="E21" s="117"/>
      <c r="F21" s="117"/>
      <c r="G21" s="117"/>
      <c r="H21" s="117"/>
      <c r="I21" s="117"/>
      <c r="J21" s="117"/>
      <c r="K21" s="117"/>
      <c r="L21" s="117"/>
      <c r="M21" s="117"/>
      <c r="N21" s="117"/>
      <c r="O21" s="117"/>
      <c r="P21" s="117"/>
      <c r="Q21" s="117"/>
    </row>
    <row r="22" spans="1:335" s="45" customFormat="1" ht="37.5" customHeight="1" x14ac:dyDescent="0.25">
      <c r="A22" s="44"/>
      <c r="B22" s="548" t="s">
        <v>161</v>
      </c>
      <c r="C22" s="549"/>
      <c r="D22" s="549"/>
      <c r="E22" s="550"/>
      <c r="F22" s="664" t="s">
        <v>160</v>
      </c>
      <c r="G22" s="665"/>
      <c r="H22" s="665"/>
      <c r="I22" s="665"/>
      <c r="J22" s="665"/>
      <c r="K22" s="665"/>
      <c r="L22" s="666"/>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1"/>
      <c r="C23" s="552"/>
      <c r="D23" s="552"/>
      <c r="E23" s="553"/>
      <c r="F23" s="671"/>
      <c r="G23" s="672"/>
      <c r="H23" s="106">
        <v>1</v>
      </c>
      <c r="I23" s="106">
        <v>2</v>
      </c>
      <c r="J23" s="106">
        <v>3</v>
      </c>
      <c r="K23" s="106" t="s">
        <v>310</v>
      </c>
      <c r="L23" s="107"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1"/>
      <c r="C24" s="552"/>
      <c r="D24" s="552"/>
      <c r="E24" s="553"/>
      <c r="F24" s="104">
        <v>0.15</v>
      </c>
      <c r="G24" s="105" t="s">
        <v>10</v>
      </c>
      <c r="H24" s="198">
        <f>I13</f>
        <v>0</v>
      </c>
      <c r="I24" s="198">
        <f>K13</f>
        <v>0</v>
      </c>
      <c r="J24" s="198">
        <f>M13</f>
        <v>0</v>
      </c>
      <c r="K24" s="198">
        <f>I20</f>
        <v>0</v>
      </c>
      <c r="L24" s="199">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4"/>
      <c r="C25" s="555"/>
      <c r="D25" s="555"/>
      <c r="E25" s="556"/>
      <c r="F25" s="660" t="s">
        <v>20</v>
      </c>
      <c r="G25" s="661"/>
      <c r="H25" s="191">
        <f>H24*$F$24</f>
        <v>0</v>
      </c>
      <c r="I25" s="191">
        <f>I24*$F$24</f>
        <v>0</v>
      </c>
      <c r="J25" s="191">
        <f>J24*$F$24</f>
        <v>0</v>
      </c>
      <c r="K25" s="191">
        <f>K24*$F$24</f>
        <v>0</v>
      </c>
      <c r="L25" s="197">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8" t="s">
        <v>162</v>
      </c>
      <c r="C27" s="549"/>
      <c r="D27" s="549"/>
      <c r="E27" s="549"/>
      <c r="F27" s="664" t="s">
        <v>163</v>
      </c>
      <c r="G27" s="665"/>
      <c r="H27" s="665"/>
      <c r="I27" s="665"/>
      <c r="J27" s="665"/>
      <c r="K27" s="665"/>
      <c r="L27" s="666"/>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1"/>
      <c r="C28" s="552"/>
      <c r="D28" s="552"/>
      <c r="E28" s="552"/>
      <c r="F28" s="671"/>
      <c r="G28" s="672"/>
      <c r="H28" s="106">
        <v>1</v>
      </c>
      <c r="I28" s="106">
        <v>2</v>
      </c>
      <c r="J28" s="106">
        <v>3</v>
      </c>
      <c r="K28" s="124" t="s">
        <v>310</v>
      </c>
      <c r="L28" s="107"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1"/>
      <c r="C29" s="552"/>
      <c r="D29" s="552"/>
      <c r="E29" s="552"/>
      <c r="F29" s="4">
        <v>0.06</v>
      </c>
      <c r="G29" s="57" t="s">
        <v>10</v>
      </c>
      <c r="H29" s="188">
        <f>I13</f>
        <v>0</v>
      </c>
      <c r="I29" s="188">
        <f>K13</f>
        <v>0</v>
      </c>
      <c r="J29" s="188">
        <f>M13</f>
        <v>0</v>
      </c>
      <c r="K29" s="176"/>
      <c r="L29" s="195">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4"/>
      <c r="C30" s="555"/>
      <c r="D30" s="555"/>
      <c r="E30" s="555"/>
      <c r="F30" s="662" t="s">
        <v>93</v>
      </c>
      <c r="G30" s="663"/>
      <c r="H30" s="191">
        <f>H29*$F$29</f>
        <v>0</v>
      </c>
      <c r="I30" s="191">
        <f>I29*$F$29</f>
        <v>0</v>
      </c>
      <c r="J30" s="191">
        <f>J29*$F$29</f>
        <v>0</v>
      </c>
      <c r="K30" s="196"/>
      <c r="L30" s="197">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7" customFormat="1" ht="15" customHeight="1" thickBot="1" x14ac:dyDescent="0.3"/>
    <row r="32" spans="1:335" s="56" customFormat="1" ht="37.5" customHeight="1" x14ac:dyDescent="0.25">
      <c r="A32" s="44"/>
      <c r="B32" s="496" t="s">
        <v>244</v>
      </c>
      <c r="C32" s="497"/>
      <c r="D32" s="643"/>
      <c r="E32" s="631" t="s">
        <v>94</v>
      </c>
      <c r="F32" s="301"/>
      <c r="G32" s="301"/>
      <c r="H32" s="301"/>
      <c r="I32" s="301"/>
      <c r="J32" s="632"/>
      <c r="K32" s="667" t="s">
        <v>91</v>
      </c>
      <c r="L32" s="667"/>
      <c r="M32" s="667"/>
      <c r="N32" s="667"/>
      <c r="O32" s="667"/>
      <c r="P32" s="667"/>
      <c r="Q32" s="668"/>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9"/>
      <c r="C33" s="500"/>
      <c r="D33" s="501"/>
      <c r="E33" s="673" t="s">
        <v>115</v>
      </c>
      <c r="F33" s="674"/>
      <c r="G33" s="674" t="s">
        <v>164</v>
      </c>
      <c r="H33" s="674"/>
      <c r="I33" s="143" t="s">
        <v>95</v>
      </c>
      <c r="J33" s="144" t="s">
        <v>96</v>
      </c>
      <c r="K33" s="95">
        <v>1</v>
      </c>
      <c r="L33" s="99">
        <v>2</v>
      </c>
      <c r="M33" s="99">
        <v>3</v>
      </c>
      <c r="N33" s="118" t="s">
        <v>310</v>
      </c>
      <c r="O33" s="106" t="s">
        <v>93</v>
      </c>
      <c r="P33" s="669" t="s">
        <v>81</v>
      </c>
      <c r="Q33" s="670"/>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9"/>
      <c r="C34" s="500"/>
      <c r="D34" s="501"/>
      <c r="E34" s="575" t="s">
        <v>2</v>
      </c>
      <c r="F34" s="576"/>
      <c r="G34" s="576" t="s">
        <v>3</v>
      </c>
      <c r="H34" s="576"/>
      <c r="I34" s="129" t="s">
        <v>154</v>
      </c>
      <c r="J34" s="145" t="s">
        <v>121</v>
      </c>
      <c r="K34" s="151">
        <v>500</v>
      </c>
      <c r="L34" s="152">
        <v>150</v>
      </c>
      <c r="M34" s="152">
        <v>150</v>
      </c>
      <c r="N34" s="152">
        <v>40</v>
      </c>
      <c r="O34" s="153">
        <f>SUM(K34:N34)</f>
        <v>840</v>
      </c>
      <c r="P34" s="488"/>
      <c r="Q34" s="489"/>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9"/>
      <c r="C35" s="500"/>
      <c r="D35" s="501"/>
      <c r="E35" s="493"/>
      <c r="F35" s="492"/>
      <c r="G35" s="492"/>
      <c r="H35" s="492"/>
      <c r="I35" s="217"/>
      <c r="J35" s="218"/>
      <c r="K35" s="147"/>
      <c r="L35" s="148"/>
      <c r="M35" s="148"/>
      <c r="N35" s="148"/>
      <c r="O35" s="154">
        <f t="shared" ref="O35:O47" si="0">SUM(K35:N35)</f>
        <v>0</v>
      </c>
      <c r="P35" s="490"/>
      <c r="Q35" s="491"/>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9"/>
      <c r="C36" s="500"/>
      <c r="D36" s="501"/>
      <c r="E36" s="493"/>
      <c r="F36" s="492"/>
      <c r="G36" s="492"/>
      <c r="H36" s="492"/>
      <c r="I36" s="217"/>
      <c r="J36" s="218"/>
      <c r="K36" s="147"/>
      <c r="L36" s="148"/>
      <c r="M36" s="148"/>
      <c r="N36" s="148"/>
      <c r="O36" s="154">
        <f t="shared" si="0"/>
        <v>0</v>
      </c>
      <c r="P36" s="490"/>
      <c r="Q36" s="491"/>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9"/>
      <c r="C37" s="500"/>
      <c r="D37" s="501"/>
      <c r="E37" s="493"/>
      <c r="F37" s="492"/>
      <c r="G37" s="492"/>
      <c r="H37" s="492"/>
      <c r="I37" s="217"/>
      <c r="J37" s="218"/>
      <c r="K37" s="147"/>
      <c r="L37" s="148"/>
      <c r="M37" s="148"/>
      <c r="N37" s="148"/>
      <c r="O37" s="154">
        <f t="shared" si="0"/>
        <v>0</v>
      </c>
      <c r="P37" s="490"/>
      <c r="Q37" s="491"/>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9"/>
      <c r="C38" s="500"/>
      <c r="D38" s="501"/>
      <c r="E38" s="493"/>
      <c r="F38" s="492"/>
      <c r="G38" s="492"/>
      <c r="H38" s="492"/>
      <c r="I38" s="217"/>
      <c r="J38" s="218"/>
      <c r="K38" s="147"/>
      <c r="L38" s="148"/>
      <c r="M38" s="148"/>
      <c r="N38" s="148"/>
      <c r="O38" s="154">
        <f t="shared" si="0"/>
        <v>0</v>
      </c>
      <c r="P38" s="490"/>
      <c r="Q38" s="491"/>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9"/>
      <c r="C39" s="500"/>
      <c r="D39" s="501"/>
      <c r="E39" s="493"/>
      <c r="F39" s="492"/>
      <c r="G39" s="492"/>
      <c r="H39" s="492"/>
      <c r="I39" s="217"/>
      <c r="J39" s="218"/>
      <c r="K39" s="147"/>
      <c r="L39" s="148"/>
      <c r="M39" s="148"/>
      <c r="N39" s="148"/>
      <c r="O39" s="154">
        <f t="shared" si="0"/>
        <v>0</v>
      </c>
      <c r="P39" s="490"/>
      <c r="Q39" s="491"/>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9"/>
      <c r="C40" s="500"/>
      <c r="D40" s="501"/>
      <c r="E40" s="493"/>
      <c r="F40" s="492"/>
      <c r="G40" s="492"/>
      <c r="H40" s="492"/>
      <c r="I40" s="217"/>
      <c r="J40" s="218"/>
      <c r="K40" s="147"/>
      <c r="L40" s="148"/>
      <c r="M40" s="148"/>
      <c r="N40" s="148"/>
      <c r="O40" s="154">
        <f t="shared" si="0"/>
        <v>0</v>
      </c>
      <c r="P40" s="490"/>
      <c r="Q40" s="491"/>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9"/>
      <c r="C41" s="500"/>
      <c r="D41" s="501"/>
      <c r="E41" s="493"/>
      <c r="F41" s="492"/>
      <c r="G41" s="492"/>
      <c r="H41" s="492"/>
      <c r="I41" s="217"/>
      <c r="J41" s="218"/>
      <c r="K41" s="147"/>
      <c r="L41" s="148"/>
      <c r="M41" s="148"/>
      <c r="N41" s="148"/>
      <c r="O41" s="154">
        <f t="shared" si="0"/>
        <v>0</v>
      </c>
      <c r="P41" s="490"/>
      <c r="Q41" s="491"/>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9"/>
      <c r="C42" s="500"/>
      <c r="D42" s="501"/>
      <c r="E42" s="493"/>
      <c r="F42" s="492"/>
      <c r="G42" s="492"/>
      <c r="H42" s="492"/>
      <c r="I42" s="217"/>
      <c r="J42" s="218"/>
      <c r="K42" s="147"/>
      <c r="L42" s="148"/>
      <c r="M42" s="148"/>
      <c r="N42" s="148"/>
      <c r="O42" s="154">
        <f t="shared" si="0"/>
        <v>0</v>
      </c>
      <c r="P42" s="490"/>
      <c r="Q42" s="491"/>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9"/>
      <c r="C43" s="500"/>
      <c r="D43" s="501"/>
      <c r="E43" s="493"/>
      <c r="F43" s="492"/>
      <c r="G43" s="492"/>
      <c r="H43" s="492"/>
      <c r="I43" s="217"/>
      <c r="J43" s="218"/>
      <c r="K43" s="147"/>
      <c r="L43" s="148"/>
      <c r="M43" s="148"/>
      <c r="N43" s="148"/>
      <c r="O43" s="154">
        <f t="shared" si="0"/>
        <v>0</v>
      </c>
      <c r="P43" s="490"/>
      <c r="Q43" s="491"/>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9"/>
      <c r="C44" s="500"/>
      <c r="D44" s="501"/>
      <c r="E44" s="493"/>
      <c r="F44" s="492"/>
      <c r="G44" s="492"/>
      <c r="H44" s="492"/>
      <c r="I44" s="217"/>
      <c r="J44" s="218"/>
      <c r="K44" s="147"/>
      <c r="L44" s="148"/>
      <c r="M44" s="148"/>
      <c r="N44" s="148"/>
      <c r="O44" s="154">
        <f t="shared" si="0"/>
        <v>0</v>
      </c>
      <c r="P44" s="490"/>
      <c r="Q44" s="491"/>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9"/>
      <c r="C45" s="500"/>
      <c r="D45" s="501"/>
      <c r="E45" s="493"/>
      <c r="F45" s="492"/>
      <c r="G45" s="492"/>
      <c r="H45" s="492"/>
      <c r="I45" s="217"/>
      <c r="J45" s="218"/>
      <c r="K45" s="147"/>
      <c r="L45" s="148"/>
      <c r="M45" s="148"/>
      <c r="N45" s="148"/>
      <c r="O45" s="154">
        <f t="shared" si="0"/>
        <v>0</v>
      </c>
      <c r="P45" s="490"/>
      <c r="Q45" s="491"/>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9"/>
      <c r="C46" s="500"/>
      <c r="D46" s="501"/>
      <c r="E46" s="493"/>
      <c r="F46" s="492"/>
      <c r="G46" s="492"/>
      <c r="H46" s="492"/>
      <c r="I46" s="217"/>
      <c r="J46" s="218"/>
      <c r="K46" s="147"/>
      <c r="L46" s="148"/>
      <c r="M46" s="148"/>
      <c r="N46" s="148"/>
      <c r="O46" s="154">
        <f t="shared" si="0"/>
        <v>0</v>
      </c>
      <c r="P46" s="490"/>
      <c r="Q46" s="491"/>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9"/>
      <c r="C47" s="500"/>
      <c r="D47" s="501"/>
      <c r="E47" s="493"/>
      <c r="F47" s="492"/>
      <c r="G47" s="492"/>
      <c r="H47" s="492"/>
      <c r="I47" s="217"/>
      <c r="J47" s="218"/>
      <c r="K47" s="147"/>
      <c r="L47" s="148"/>
      <c r="M47" s="148"/>
      <c r="N47" s="148"/>
      <c r="O47" s="154">
        <f t="shared" si="0"/>
        <v>0</v>
      </c>
      <c r="P47" s="490"/>
      <c r="Q47" s="491"/>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9"/>
      <c r="C48" s="500"/>
      <c r="D48" s="501"/>
      <c r="E48" s="494"/>
      <c r="F48" s="495"/>
      <c r="G48" s="495"/>
      <c r="H48" s="495"/>
      <c r="I48" s="219"/>
      <c r="J48" s="220"/>
      <c r="K48" s="149"/>
      <c r="L48" s="150"/>
      <c r="M48" s="150"/>
      <c r="N48" s="148"/>
      <c r="O48" s="154">
        <f>SUM(K48:N48)</f>
        <v>0</v>
      </c>
      <c r="P48" s="490"/>
      <c r="Q48" s="491"/>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5"/>
      <c r="C49" s="506"/>
      <c r="D49" s="507"/>
      <c r="E49" s="636" t="s">
        <v>20</v>
      </c>
      <c r="F49" s="637"/>
      <c r="G49" s="637"/>
      <c r="H49" s="637"/>
      <c r="I49" s="637"/>
      <c r="J49" s="638"/>
      <c r="K49" s="155">
        <f>SUM(K35:K48)</f>
        <v>0</v>
      </c>
      <c r="L49" s="156">
        <f>SUM(L35:L48)</f>
        <v>0</v>
      </c>
      <c r="M49" s="156">
        <f>SUM(M35:M48)</f>
        <v>0</v>
      </c>
      <c r="N49" s="156">
        <f>SUM(N35:N48)</f>
        <v>0</v>
      </c>
      <c r="O49" s="156">
        <f>SUM(K49:N49)</f>
        <v>0</v>
      </c>
      <c r="P49" s="483"/>
      <c r="Q49" s="48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6" t="s">
        <v>245</v>
      </c>
      <c r="C50" s="497"/>
      <c r="D50" s="643"/>
      <c r="E50" s="631" t="s">
        <v>94</v>
      </c>
      <c r="F50" s="301"/>
      <c r="G50" s="301"/>
      <c r="H50" s="301"/>
      <c r="I50" s="301"/>
      <c r="J50" s="632"/>
      <c r="K50" s="480" t="s">
        <v>92</v>
      </c>
      <c r="L50" s="481"/>
      <c r="M50" s="481"/>
      <c r="N50" s="481"/>
      <c r="O50" s="481"/>
      <c r="P50" s="481"/>
      <c r="Q50" s="482"/>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9"/>
      <c r="C51" s="500"/>
      <c r="D51" s="501"/>
      <c r="E51" s="685" t="s">
        <v>97</v>
      </c>
      <c r="F51" s="508"/>
      <c r="G51" s="508" t="s">
        <v>165</v>
      </c>
      <c r="H51" s="508"/>
      <c r="I51" s="106" t="s">
        <v>95</v>
      </c>
      <c r="J51" s="107" t="s">
        <v>96</v>
      </c>
      <c r="K51" s="128" t="s">
        <v>246</v>
      </c>
      <c r="L51" s="127">
        <v>1</v>
      </c>
      <c r="M51" s="127">
        <v>2</v>
      </c>
      <c r="N51" s="127">
        <v>3</v>
      </c>
      <c r="O51" s="127" t="s">
        <v>20</v>
      </c>
      <c r="P51" s="694" t="s">
        <v>81</v>
      </c>
      <c r="Q51" s="695"/>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9"/>
      <c r="C52" s="500"/>
      <c r="D52" s="501"/>
      <c r="E52" s="575" t="s">
        <v>4</v>
      </c>
      <c r="F52" s="576"/>
      <c r="G52" s="639" t="s">
        <v>5</v>
      </c>
      <c r="H52" s="639"/>
      <c r="I52" s="129" t="s">
        <v>9</v>
      </c>
      <c r="J52" s="145" t="s">
        <v>11</v>
      </c>
      <c r="K52" s="157">
        <v>3000</v>
      </c>
      <c r="L52" s="158">
        <v>1000</v>
      </c>
      <c r="M52" s="158">
        <v>1000</v>
      </c>
      <c r="N52" s="158">
        <v>1000</v>
      </c>
      <c r="O52" s="159">
        <f>SUM(L52:N52)</f>
        <v>3000</v>
      </c>
      <c r="P52" s="577"/>
      <c r="Q52" s="696"/>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9"/>
      <c r="C53" s="500"/>
      <c r="D53" s="501"/>
      <c r="E53" s="493"/>
      <c r="F53" s="492"/>
      <c r="G53" s="492"/>
      <c r="H53" s="492"/>
      <c r="I53" s="217"/>
      <c r="J53" s="218"/>
      <c r="K53" s="160"/>
      <c r="L53" s="161"/>
      <c r="M53" s="161"/>
      <c r="N53" s="161"/>
      <c r="O53" s="162">
        <f>SUM(L53:N53)</f>
        <v>0</v>
      </c>
      <c r="P53" s="490"/>
      <c r="Q53" s="491"/>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9"/>
      <c r="C54" s="500"/>
      <c r="D54" s="501"/>
      <c r="E54" s="493"/>
      <c r="F54" s="492"/>
      <c r="G54" s="492"/>
      <c r="H54" s="492"/>
      <c r="I54" s="217"/>
      <c r="J54" s="218"/>
      <c r="K54" s="160"/>
      <c r="L54" s="161"/>
      <c r="M54" s="161"/>
      <c r="N54" s="161"/>
      <c r="O54" s="162">
        <f t="shared" ref="O54:O62" si="1">SUM(L54:N54)</f>
        <v>0</v>
      </c>
      <c r="P54" s="490"/>
      <c r="Q54" s="491"/>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9"/>
      <c r="C55" s="500"/>
      <c r="D55" s="501"/>
      <c r="E55" s="493"/>
      <c r="F55" s="492"/>
      <c r="G55" s="492"/>
      <c r="H55" s="492"/>
      <c r="I55" s="217"/>
      <c r="J55" s="218"/>
      <c r="K55" s="160"/>
      <c r="L55" s="161"/>
      <c r="M55" s="161"/>
      <c r="N55" s="161"/>
      <c r="O55" s="162">
        <f t="shared" si="1"/>
        <v>0</v>
      </c>
      <c r="P55" s="490"/>
      <c r="Q55" s="491"/>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9"/>
      <c r="C56" s="500"/>
      <c r="D56" s="501"/>
      <c r="E56" s="493"/>
      <c r="F56" s="492"/>
      <c r="G56" s="492"/>
      <c r="H56" s="492"/>
      <c r="I56" s="217"/>
      <c r="J56" s="218"/>
      <c r="K56" s="160"/>
      <c r="L56" s="161"/>
      <c r="M56" s="161"/>
      <c r="N56" s="161"/>
      <c r="O56" s="162">
        <f t="shared" si="1"/>
        <v>0</v>
      </c>
      <c r="P56" s="490"/>
      <c r="Q56" s="491"/>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9"/>
      <c r="C57" s="500"/>
      <c r="D57" s="501"/>
      <c r="E57" s="493"/>
      <c r="F57" s="492"/>
      <c r="G57" s="492"/>
      <c r="H57" s="492"/>
      <c r="I57" s="217"/>
      <c r="J57" s="218"/>
      <c r="K57" s="160"/>
      <c r="L57" s="161"/>
      <c r="M57" s="161"/>
      <c r="N57" s="161"/>
      <c r="O57" s="162">
        <f t="shared" si="1"/>
        <v>0</v>
      </c>
      <c r="P57" s="490"/>
      <c r="Q57" s="491"/>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9"/>
      <c r="C58" s="500"/>
      <c r="D58" s="501"/>
      <c r="E58" s="493"/>
      <c r="F58" s="492"/>
      <c r="G58" s="492"/>
      <c r="H58" s="492"/>
      <c r="I58" s="217"/>
      <c r="J58" s="218"/>
      <c r="K58" s="160"/>
      <c r="L58" s="161"/>
      <c r="M58" s="161"/>
      <c r="N58" s="161"/>
      <c r="O58" s="162">
        <f t="shared" si="1"/>
        <v>0</v>
      </c>
      <c r="P58" s="490"/>
      <c r="Q58" s="491"/>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9"/>
      <c r="C59" s="500"/>
      <c r="D59" s="501"/>
      <c r="E59" s="493"/>
      <c r="F59" s="492"/>
      <c r="G59" s="492"/>
      <c r="H59" s="492"/>
      <c r="I59" s="217"/>
      <c r="J59" s="218"/>
      <c r="K59" s="160"/>
      <c r="L59" s="161"/>
      <c r="M59" s="161"/>
      <c r="N59" s="161"/>
      <c r="O59" s="162">
        <f t="shared" si="1"/>
        <v>0</v>
      </c>
      <c r="P59" s="490"/>
      <c r="Q59" s="491"/>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9"/>
      <c r="C60" s="500"/>
      <c r="D60" s="501"/>
      <c r="E60" s="493"/>
      <c r="F60" s="492"/>
      <c r="G60" s="492"/>
      <c r="H60" s="492"/>
      <c r="I60" s="217"/>
      <c r="J60" s="218"/>
      <c r="K60" s="160"/>
      <c r="L60" s="161"/>
      <c r="M60" s="161"/>
      <c r="N60" s="161"/>
      <c r="O60" s="162">
        <f t="shared" si="1"/>
        <v>0</v>
      </c>
      <c r="P60" s="490"/>
      <c r="Q60" s="491"/>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9"/>
      <c r="C61" s="500"/>
      <c r="D61" s="501"/>
      <c r="E61" s="493"/>
      <c r="F61" s="492"/>
      <c r="G61" s="492"/>
      <c r="H61" s="492"/>
      <c r="I61" s="217"/>
      <c r="J61" s="218"/>
      <c r="K61" s="160"/>
      <c r="L61" s="161"/>
      <c r="M61" s="161"/>
      <c r="N61" s="161"/>
      <c r="O61" s="162">
        <f t="shared" si="1"/>
        <v>0</v>
      </c>
      <c r="P61" s="490"/>
      <c r="Q61" s="491"/>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9"/>
      <c r="C62" s="500"/>
      <c r="D62" s="501"/>
      <c r="E62" s="613"/>
      <c r="F62" s="611"/>
      <c r="G62" s="611"/>
      <c r="H62" s="611"/>
      <c r="I62" s="221"/>
      <c r="J62" s="222"/>
      <c r="K62" s="163"/>
      <c r="L62" s="164"/>
      <c r="M62" s="164"/>
      <c r="N62" s="164"/>
      <c r="O62" s="165">
        <f t="shared" si="1"/>
        <v>0</v>
      </c>
      <c r="P62" s="692"/>
      <c r="Q62" s="693"/>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5"/>
      <c r="C63" s="506"/>
      <c r="D63" s="507"/>
      <c r="E63" s="511" t="s">
        <v>20</v>
      </c>
      <c r="F63" s="512"/>
      <c r="G63" s="512"/>
      <c r="H63" s="512"/>
      <c r="I63" s="512"/>
      <c r="J63" s="644"/>
      <c r="K63" s="166">
        <f>SUM(K53:K62)</f>
        <v>0</v>
      </c>
      <c r="L63" s="167">
        <f>SUM(L53:L62)</f>
        <v>0</v>
      </c>
      <c r="M63" s="167">
        <f>SUM(M53:M62)</f>
        <v>0</v>
      </c>
      <c r="N63" s="167">
        <f>SUM(N53:N62)</f>
        <v>0</v>
      </c>
      <c r="O63" s="167">
        <f>SUM(L63:N63)</f>
        <v>0</v>
      </c>
      <c r="P63" s="483"/>
      <c r="Q63" s="48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7"/>
      <c r="Q64" s="117"/>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6" t="s">
        <v>141</v>
      </c>
      <c r="C65" s="497"/>
      <c r="D65" s="643"/>
      <c r="E65" s="651" t="s">
        <v>149</v>
      </c>
      <c r="F65" s="652"/>
      <c r="G65" s="652"/>
      <c r="H65" s="653"/>
      <c r="I65" s="480" t="s">
        <v>166</v>
      </c>
      <c r="J65" s="481"/>
      <c r="K65" s="481"/>
      <c r="L65" s="481"/>
      <c r="M65" s="482"/>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9"/>
      <c r="C66" s="500"/>
      <c r="D66" s="501"/>
      <c r="E66" s="654"/>
      <c r="F66" s="655"/>
      <c r="G66" s="655"/>
      <c r="H66" s="656"/>
      <c r="I66" s="122" t="s">
        <v>6</v>
      </c>
      <c r="J66" s="75" t="s">
        <v>7</v>
      </c>
      <c r="K66" s="108" t="s">
        <v>8</v>
      </c>
      <c r="L66" s="123" t="s">
        <v>312</v>
      </c>
      <c r="M66" s="107"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9"/>
      <c r="C67" s="500"/>
      <c r="D67" s="501"/>
      <c r="E67" s="657"/>
      <c r="F67" s="658"/>
      <c r="G67" s="658"/>
      <c r="H67" s="659"/>
      <c r="I67" s="168"/>
      <c r="J67" s="169"/>
      <c r="K67" s="170"/>
      <c r="L67" s="171"/>
      <c r="M67" s="172">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9"/>
      <c r="C68" s="500"/>
      <c r="D68" s="501"/>
      <c r="E68" s="657"/>
      <c r="F68" s="658"/>
      <c r="G68" s="658"/>
      <c r="H68" s="659"/>
      <c r="I68" s="168"/>
      <c r="J68" s="169"/>
      <c r="K68" s="170"/>
      <c r="L68" s="171"/>
      <c r="M68" s="172">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9"/>
      <c r="C69" s="500"/>
      <c r="D69" s="501"/>
      <c r="E69" s="686"/>
      <c r="F69" s="687"/>
      <c r="G69" s="687"/>
      <c r="H69" s="688"/>
      <c r="I69" s="173"/>
      <c r="J69" s="174"/>
      <c r="K69" s="175"/>
      <c r="L69" s="176"/>
      <c r="M69" s="177">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5"/>
      <c r="C70" s="506"/>
      <c r="D70" s="507"/>
      <c r="E70" s="689" t="s">
        <v>72</v>
      </c>
      <c r="F70" s="690"/>
      <c r="G70" s="690"/>
      <c r="H70" s="691"/>
      <c r="I70" s="178">
        <f>SUM(I67:I69)</f>
        <v>0</v>
      </c>
      <c r="J70" s="179">
        <f>SUM(J67:J69)</f>
        <v>0</v>
      </c>
      <c r="K70" s="180">
        <f>SUM(K67:K69)</f>
        <v>0</v>
      </c>
      <c r="L70" s="181"/>
      <c r="M70" s="182">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7"/>
      <c r="C71" s="117"/>
      <c r="D71" s="117"/>
      <c r="E71" s="117"/>
      <c r="F71" s="117"/>
      <c r="G71" s="117"/>
      <c r="H71" s="117"/>
      <c r="I71" s="117"/>
      <c r="J71" s="117"/>
      <c r="K71" s="117"/>
      <c r="L71" s="117"/>
      <c r="M71" s="117"/>
      <c r="N71" s="117"/>
      <c r="O71" s="117"/>
      <c r="P71" s="117"/>
      <c r="Q71" s="117"/>
    </row>
    <row r="72" spans="1:335" s="45" customFormat="1" ht="33" customHeight="1" x14ac:dyDescent="0.25">
      <c r="A72" s="9"/>
      <c r="B72" s="645" t="s">
        <v>202</v>
      </c>
      <c r="C72" s="646"/>
      <c r="D72" s="646"/>
      <c r="E72" s="647"/>
      <c r="F72" s="485" t="s">
        <v>166</v>
      </c>
      <c r="G72" s="486"/>
      <c r="H72" s="486"/>
      <c r="I72" s="486"/>
      <c r="J72" s="487"/>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8"/>
      <c r="C73" s="649"/>
      <c r="D73" s="649"/>
      <c r="E73" s="650"/>
      <c r="F73" s="69" t="str">
        <f>J9</f>
        <v>Periode 1</v>
      </c>
      <c r="G73" s="46" t="str">
        <f>L9</f>
        <v>Periode 2</v>
      </c>
      <c r="H73" s="46" t="str">
        <f>N9</f>
        <v>Periode 3</v>
      </c>
      <c r="I73" s="108" t="s">
        <v>312</v>
      </c>
      <c r="J73" s="55"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40" t="s">
        <v>98</v>
      </c>
      <c r="C74" s="641"/>
      <c r="D74" s="641"/>
      <c r="E74" s="642"/>
      <c r="F74" s="183">
        <f>I13</f>
        <v>0</v>
      </c>
      <c r="G74" s="184">
        <f>K13</f>
        <v>0</v>
      </c>
      <c r="H74" s="184">
        <f>M13</f>
        <v>0</v>
      </c>
      <c r="I74" s="184">
        <f>I20</f>
        <v>0</v>
      </c>
      <c r="J74" s="185">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40" t="s">
        <v>167</v>
      </c>
      <c r="C75" s="641"/>
      <c r="D75" s="641"/>
      <c r="E75" s="642"/>
      <c r="F75" s="183">
        <f>H25</f>
        <v>0</v>
      </c>
      <c r="G75" s="184">
        <f>I25</f>
        <v>0</v>
      </c>
      <c r="H75" s="184">
        <f>J25</f>
        <v>0</v>
      </c>
      <c r="I75" s="184">
        <f>K25</f>
        <v>0</v>
      </c>
      <c r="J75" s="185">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40" t="s">
        <v>168</v>
      </c>
      <c r="C76" s="641"/>
      <c r="D76" s="641"/>
      <c r="E76" s="642"/>
      <c r="F76" s="183">
        <f>H30</f>
        <v>0</v>
      </c>
      <c r="G76" s="184">
        <f>I30</f>
        <v>0</v>
      </c>
      <c r="H76" s="184">
        <f>J30</f>
        <v>0</v>
      </c>
      <c r="I76" s="186"/>
      <c r="J76" s="185">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40" t="s">
        <v>99</v>
      </c>
      <c r="C77" s="641"/>
      <c r="D77" s="641"/>
      <c r="E77" s="642"/>
      <c r="F77" s="183">
        <f>K49</f>
        <v>0</v>
      </c>
      <c r="G77" s="184">
        <f>L49</f>
        <v>0</v>
      </c>
      <c r="H77" s="184">
        <f>M49</f>
        <v>0</v>
      </c>
      <c r="I77" s="184">
        <f>N49</f>
        <v>0</v>
      </c>
      <c r="J77" s="185">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6" t="s">
        <v>100</v>
      </c>
      <c r="C78" s="677"/>
      <c r="D78" s="677"/>
      <c r="E78" s="678"/>
      <c r="F78" s="187">
        <f>L63</f>
        <v>0</v>
      </c>
      <c r="G78" s="188">
        <f>M63</f>
        <v>0</v>
      </c>
      <c r="H78" s="188">
        <f>N63</f>
        <v>0</v>
      </c>
      <c r="I78" s="186"/>
      <c r="J78" s="189">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9" t="s">
        <v>247</v>
      </c>
      <c r="C79" s="680"/>
      <c r="D79" s="680"/>
      <c r="E79" s="681"/>
      <c r="F79" s="190">
        <f>SUM(F74:F78)</f>
        <v>0</v>
      </c>
      <c r="G79" s="191">
        <f>SUM(G74:G78)</f>
        <v>0</v>
      </c>
      <c r="H79" s="191">
        <f>SUM(H74:H78)</f>
        <v>0</v>
      </c>
      <c r="I79" s="191">
        <f>SUM(I74:I78)</f>
        <v>0</v>
      </c>
      <c r="J79" s="192">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9" t="s">
        <v>101</v>
      </c>
      <c r="C80" s="680"/>
      <c r="D80" s="680"/>
      <c r="E80" s="681"/>
      <c r="F80" s="193">
        <f>I70</f>
        <v>0</v>
      </c>
      <c r="G80" s="194">
        <f>J70</f>
        <v>0</v>
      </c>
      <c r="H80" s="194">
        <f>K70</f>
        <v>0</v>
      </c>
      <c r="I80" s="181"/>
      <c r="J80" s="192">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2" t="s">
        <v>20</v>
      </c>
      <c r="C81" s="683"/>
      <c r="D81" s="683"/>
      <c r="E81" s="684"/>
      <c r="F81" s="190">
        <f>F79-F80</f>
        <v>0</v>
      </c>
      <c r="G81" s="191">
        <f>G79-G80</f>
        <v>0</v>
      </c>
      <c r="H81" s="191">
        <f>H79-H80</f>
        <v>0</v>
      </c>
      <c r="I81" s="191">
        <f>I79</f>
        <v>0</v>
      </c>
      <c r="J81" s="192">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5" t="s">
        <v>337</v>
      </c>
      <c r="C83" s="586"/>
      <c r="D83" s="587"/>
      <c r="E83" s="598" t="s">
        <v>144</v>
      </c>
      <c r="F83" s="599"/>
      <c r="G83" s="539" t="s">
        <v>153</v>
      </c>
      <c r="H83" s="539"/>
      <c r="I83" s="539"/>
      <c r="J83" s="539"/>
      <c r="K83" s="539"/>
      <c r="L83" s="539"/>
      <c r="M83" s="599" t="s">
        <v>143</v>
      </c>
      <c r="N83" s="599"/>
      <c r="O83" s="539" t="s">
        <v>145</v>
      </c>
      <c r="P83" s="539"/>
      <c r="Q83" s="102"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8"/>
      <c r="C84" s="589"/>
      <c r="D84" s="590"/>
      <c r="E84" s="621">
        <f>J81</f>
        <v>0</v>
      </c>
      <c r="F84" s="614"/>
      <c r="G84" s="541" t="s">
        <v>148</v>
      </c>
      <c r="H84" s="541"/>
      <c r="I84" s="608">
        <f>J81*K84</f>
        <v>0</v>
      </c>
      <c r="J84" s="608"/>
      <c r="K84" s="606">
        <v>0.65</v>
      </c>
      <c r="L84" s="606"/>
      <c r="M84" s="101">
        <f>E84*(100%-K84)</f>
        <v>0</v>
      </c>
      <c r="N84" s="212" t="str">
        <f>IF(I85=0,"-",M84/E84)</f>
        <v>-</v>
      </c>
      <c r="O84" s="614">
        <f>M85+I85</f>
        <v>0</v>
      </c>
      <c r="P84" s="614"/>
      <c r="Q84" s="602">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1"/>
      <c r="C85" s="592"/>
      <c r="D85" s="593"/>
      <c r="E85" s="622"/>
      <c r="F85" s="615"/>
      <c r="G85" s="605" t="s">
        <v>142</v>
      </c>
      <c r="H85" s="605"/>
      <c r="I85" s="675">
        <v>0</v>
      </c>
      <c r="J85" s="675"/>
      <c r="K85" s="607" t="str">
        <f>IF(E84=0,"-",I85/E84)</f>
        <v>-</v>
      </c>
      <c r="L85" s="607"/>
      <c r="M85" s="103">
        <f>P93</f>
        <v>0</v>
      </c>
      <c r="N85" s="146" t="str">
        <f>IF(I85=0,"-",M85/E84)</f>
        <v>-</v>
      </c>
      <c r="O85" s="615"/>
      <c r="P85" s="615"/>
      <c r="Q85" s="603"/>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1"/>
      <c r="C86" s="592"/>
      <c r="D86" s="594"/>
      <c r="E86" s="616"/>
      <c r="F86" s="617"/>
      <c r="G86" s="617"/>
      <c r="H86" s="617"/>
      <c r="I86" s="617"/>
      <c r="J86" s="617"/>
      <c r="K86" s="617"/>
      <c r="L86" s="617"/>
      <c r="M86" s="617"/>
      <c r="N86" s="617"/>
      <c r="O86" s="617"/>
      <c r="P86" s="617"/>
      <c r="Q86" s="618"/>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1"/>
      <c r="C87" s="592"/>
      <c r="D87" s="593"/>
      <c r="E87" s="612" t="s">
        <v>169</v>
      </c>
      <c r="F87" s="604"/>
      <c r="G87" s="604"/>
      <c r="H87" s="604"/>
      <c r="I87" s="604" t="s">
        <v>147</v>
      </c>
      <c r="J87" s="604"/>
      <c r="K87" s="604"/>
      <c r="L87" s="604"/>
      <c r="M87" s="604"/>
      <c r="N87" s="604"/>
      <c r="O87" s="604"/>
      <c r="P87" s="619" t="s">
        <v>93</v>
      </c>
      <c r="Q87" s="620"/>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1"/>
      <c r="C88" s="592"/>
      <c r="D88" s="593"/>
      <c r="E88" s="493"/>
      <c r="F88" s="492"/>
      <c r="G88" s="492"/>
      <c r="H88" s="492"/>
      <c r="I88" s="492"/>
      <c r="J88" s="492"/>
      <c r="K88" s="492"/>
      <c r="L88" s="492"/>
      <c r="M88" s="492"/>
      <c r="N88" s="492"/>
      <c r="O88" s="492"/>
      <c r="P88" s="600"/>
      <c r="Q88" s="601"/>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1"/>
      <c r="C89" s="592"/>
      <c r="D89" s="593"/>
      <c r="E89" s="493"/>
      <c r="F89" s="492"/>
      <c r="G89" s="492"/>
      <c r="H89" s="492"/>
      <c r="I89" s="492"/>
      <c r="J89" s="492"/>
      <c r="K89" s="492"/>
      <c r="L89" s="492"/>
      <c r="M89" s="492"/>
      <c r="N89" s="492"/>
      <c r="O89" s="492"/>
      <c r="P89" s="600"/>
      <c r="Q89" s="601"/>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1"/>
      <c r="C90" s="592"/>
      <c r="D90" s="593"/>
      <c r="E90" s="493"/>
      <c r="F90" s="492"/>
      <c r="G90" s="492"/>
      <c r="H90" s="492"/>
      <c r="I90" s="492"/>
      <c r="J90" s="492"/>
      <c r="K90" s="492"/>
      <c r="L90" s="492"/>
      <c r="M90" s="492"/>
      <c r="N90" s="492"/>
      <c r="O90" s="492"/>
      <c r="P90" s="600"/>
      <c r="Q90" s="601"/>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1"/>
      <c r="C91" s="592"/>
      <c r="D91" s="593"/>
      <c r="E91" s="493"/>
      <c r="F91" s="492"/>
      <c r="G91" s="492"/>
      <c r="H91" s="492"/>
      <c r="I91" s="492"/>
      <c r="J91" s="492"/>
      <c r="K91" s="492"/>
      <c r="L91" s="492"/>
      <c r="M91" s="492"/>
      <c r="N91" s="492"/>
      <c r="O91" s="492"/>
      <c r="P91" s="600"/>
      <c r="Q91" s="601"/>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1"/>
      <c r="C92" s="592"/>
      <c r="D92" s="593"/>
      <c r="E92" s="613"/>
      <c r="F92" s="611"/>
      <c r="G92" s="611"/>
      <c r="H92" s="611"/>
      <c r="I92" s="611"/>
      <c r="J92" s="611"/>
      <c r="K92" s="611"/>
      <c r="L92" s="611"/>
      <c r="M92" s="611"/>
      <c r="N92" s="611"/>
      <c r="O92" s="611"/>
      <c r="P92" s="609"/>
      <c r="Q92" s="610"/>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5"/>
      <c r="C93" s="596"/>
      <c r="D93" s="597"/>
      <c r="E93" s="583" t="s">
        <v>20</v>
      </c>
      <c r="F93" s="584"/>
      <c r="G93" s="584"/>
      <c r="H93" s="584"/>
      <c r="I93" s="584"/>
      <c r="J93" s="584"/>
      <c r="K93" s="584"/>
      <c r="L93" s="584"/>
      <c r="M93" s="584"/>
      <c r="N93" s="584"/>
      <c r="O93" s="584"/>
      <c r="P93" s="581">
        <f>SUM(P88:Q92)</f>
        <v>0</v>
      </c>
      <c r="Q93" s="582"/>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6" t="s">
        <v>280</v>
      </c>
      <c r="C95" s="570"/>
      <c r="D95" s="571"/>
      <c r="E95" s="538" t="s">
        <v>95</v>
      </c>
      <c r="F95" s="539"/>
      <c r="G95" s="81" t="s">
        <v>12</v>
      </c>
      <c r="H95" s="81" t="s">
        <v>21</v>
      </c>
      <c r="I95" s="81" t="s">
        <v>13</v>
      </c>
      <c r="J95" s="81" t="s">
        <v>14</v>
      </c>
      <c r="K95" s="81" t="s">
        <v>15</v>
      </c>
      <c r="L95" s="81" t="s">
        <v>16</v>
      </c>
      <c r="M95" s="81" t="s">
        <v>17</v>
      </c>
      <c r="N95" s="81" t="s">
        <v>18</v>
      </c>
      <c r="O95" s="81" t="s">
        <v>19</v>
      </c>
      <c r="P95" s="82" t="s">
        <v>22</v>
      </c>
      <c r="Q95" s="546"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2"/>
      <c r="C96" s="573"/>
      <c r="D96" s="574"/>
      <c r="E96" s="540" t="s">
        <v>170</v>
      </c>
      <c r="F96" s="541"/>
      <c r="G96" s="83" t="s">
        <v>74</v>
      </c>
      <c r="H96" s="110" t="s">
        <v>102</v>
      </c>
      <c r="I96" s="110" t="s">
        <v>102</v>
      </c>
      <c r="J96" s="110" t="s">
        <v>102</v>
      </c>
      <c r="K96" s="110" t="s">
        <v>102</v>
      </c>
      <c r="L96" s="110" t="s">
        <v>102</v>
      </c>
      <c r="M96" s="110" t="s">
        <v>102</v>
      </c>
      <c r="N96" s="110" t="s">
        <v>102</v>
      </c>
      <c r="O96" s="110" t="s">
        <v>102</v>
      </c>
      <c r="P96" s="111" t="s">
        <v>102</v>
      </c>
      <c r="Q96" s="547"/>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5"/>
      <c r="C97" s="576"/>
      <c r="D97" s="577"/>
      <c r="E97" s="540" t="s">
        <v>171</v>
      </c>
      <c r="F97" s="541"/>
      <c r="G97" s="208"/>
      <c r="H97" s="209"/>
      <c r="I97" s="209"/>
      <c r="J97" s="209"/>
      <c r="K97" s="209"/>
      <c r="L97" s="209"/>
      <c r="M97" s="209"/>
      <c r="N97" s="209"/>
      <c r="O97" s="209"/>
      <c r="P97" s="210"/>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5"/>
      <c r="C98" s="576"/>
      <c r="D98" s="577"/>
      <c r="E98" s="540" t="s">
        <v>281</v>
      </c>
      <c r="F98" s="541"/>
      <c r="G98" s="534">
        <f>$J$81*G97</f>
        <v>0</v>
      </c>
      <c r="H98" s="534">
        <f t="shared" ref="H98:P98" si="3">IF(H96="Nein | Nej",0,$J$81*H97)</f>
        <v>0</v>
      </c>
      <c r="I98" s="534">
        <f t="shared" si="3"/>
        <v>0</v>
      </c>
      <c r="J98" s="534">
        <f t="shared" si="3"/>
        <v>0</v>
      </c>
      <c r="K98" s="534">
        <f t="shared" si="3"/>
        <v>0</v>
      </c>
      <c r="L98" s="534">
        <f t="shared" si="3"/>
        <v>0</v>
      </c>
      <c r="M98" s="534">
        <f t="shared" si="3"/>
        <v>0</v>
      </c>
      <c r="N98" s="534">
        <f t="shared" si="3"/>
        <v>0</v>
      </c>
      <c r="O98" s="534">
        <f t="shared" si="3"/>
        <v>0</v>
      </c>
      <c r="P98" s="536">
        <f t="shared" si="3"/>
        <v>0</v>
      </c>
      <c r="Q98" s="544">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8"/>
      <c r="C99" s="579"/>
      <c r="D99" s="580"/>
      <c r="E99" s="542"/>
      <c r="F99" s="543"/>
      <c r="G99" s="535"/>
      <c r="H99" s="535"/>
      <c r="I99" s="535"/>
      <c r="J99" s="535"/>
      <c r="K99" s="535"/>
      <c r="L99" s="535"/>
      <c r="M99" s="535"/>
      <c r="N99" s="535"/>
      <c r="O99" s="535"/>
      <c r="P99" s="537"/>
      <c r="Q99" s="545"/>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feA/n2LTmb0FD9itJSIfum/GNYVVoolMO/RpPzK/gb+jGhPWhTolL+8J4dZwOUhFezfxtk/92zJ8n/lSgTpPJQ==" saltValue="g70bd+qem6PdYcn9sIZ3cw==" spinCount="100000" sheet="1" objects="1" scenarios="1"/>
  <mergeCells count="218">
    <mergeCell ref="P60:Q60"/>
    <mergeCell ref="P61:Q61"/>
    <mergeCell ref="P62:Q62"/>
    <mergeCell ref="P63:Q63"/>
    <mergeCell ref="P51:Q51"/>
    <mergeCell ref="P52:Q52"/>
    <mergeCell ref="P53:Q53"/>
    <mergeCell ref="P54:Q54"/>
    <mergeCell ref="P55:Q55"/>
    <mergeCell ref="P56:Q56"/>
    <mergeCell ref="P57:Q57"/>
    <mergeCell ref="P58:Q58"/>
    <mergeCell ref="P59:Q59"/>
    <mergeCell ref="E68:H68"/>
    <mergeCell ref="E69:H69"/>
    <mergeCell ref="E70:H70"/>
    <mergeCell ref="E43:F43"/>
    <mergeCell ref="E44:F44"/>
    <mergeCell ref="E45:F45"/>
    <mergeCell ref="E46:F46"/>
    <mergeCell ref="G43:H43"/>
    <mergeCell ref="G40:H40"/>
    <mergeCell ref="G41:H41"/>
    <mergeCell ref="G42:H42"/>
    <mergeCell ref="O83:P83"/>
    <mergeCell ref="I85:J85"/>
    <mergeCell ref="B78:E78"/>
    <mergeCell ref="B79:E79"/>
    <mergeCell ref="B80:E80"/>
    <mergeCell ref="B81:E81"/>
    <mergeCell ref="G38:H38"/>
    <mergeCell ref="G39:H39"/>
    <mergeCell ref="B32:D49"/>
    <mergeCell ref="G35:H35"/>
    <mergeCell ref="G36:H36"/>
    <mergeCell ref="G37:H37"/>
    <mergeCell ref="G58:H58"/>
    <mergeCell ref="G51:H51"/>
    <mergeCell ref="E52:F52"/>
    <mergeCell ref="E51:F51"/>
    <mergeCell ref="E55:F55"/>
    <mergeCell ref="E56:F56"/>
    <mergeCell ref="G46:H46"/>
    <mergeCell ref="E41:F41"/>
    <mergeCell ref="E42:F42"/>
    <mergeCell ref="G34:H34"/>
    <mergeCell ref="E34:F34"/>
    <mergeCell ref="E35:F35"/>
    <mergeCell ref="K13:L13"/>
    <mergeCell ref="I13:J13"/>
    <mergeCell ref="F25:G25"/>
    <mergeCell ref="F30:G30"/>
    <mergeCell ref="F22:L22"/>
    <mergeCell ref="F27:L27"/>
    <mergeCell ref="K32:Q32"/>
    <mergeCell ref="P33:Q33"/>
    <mergeCell ref="F28:G28"/>
    <mergeCell ref="F23:G23"/>
    <mergeCell ref="E32:J32"/>
    <mergeCell ref="E33:F33"/>
    <mergeCell ref="G33:H33"/>
    <mergeCell ref="B77:E77"/>
    <mergeCell ref="B50:D63"/>
    <mergeCell ref="E59:F59"/>
    <mergeCell ref="E60:F60"/>
    <mergeCell ref="E61:F61"/>
    <mergeCell ref="E62:F62"/>
    <mergeCell ref="G53:H53"/>
    <mergeCell ref="G54:H54"/>
    <mergeCell ref="G59:H59"/>
    <mergeCell ref="G60:H60"/>
    <mergeCell ref="E63:J63"/>
    <mergeCell ref="G61:H61"/>
    <mergeCell ref="E50:J50"/>
    <mergeCell ref="E57:F57"/>
    <mergeCell ref="E58:F58"/>
    <mergeCell ref="G57:H57"/>
    <mergeCell ref="B72:E73"/>
    <mergeCell ref="G62:H62"/>
    <mergeCell ref="B74:E74"/>
    <mergeCell ref="B75:E75"/>
    <mergeCell ref="B76:E76"/>
    <mergeCell ref="B65:D70"/>
    <mergeCell ref="E65:H66"/>
    <mergeCell ref="E67:H67"/>
    <mergeCell ref="E8:Q8"/>
    <mergeCell ref="P10:Q10"/>
    <mergeCell ref="P11:Q11"/>
    <mergeCell ref="P12:Q12"/>
    <mergeCell ref="P9:Q9"/>
    <mergeCell ref="E47:F47"/>
    <mergeCell ref="E53:F53"/>
    <mergeCell ref="E54:F54"/>
    <mergeCell ref="G47:H47"/>
    <mergeCell ref="G48:H48"/>
    <mergeCell ref="E49:J49"/>
    <mergeCell ref="G45:H45"/>
    <mergeCell ref="G52:H52"/>
    <mergeCell ref="F9:G9"/>
    <mergeCell ref="F10:G10"/>
    <mergeCell ref="F11:G11"/>
    <mergeCell ref="F12:G12"/>
    <mergeCell ref="B27:E30"/>
    <mergeCell ref="E38:F38"/>
    <mergeCell ref="E39:F39"/>
    <mergeCell ref="G44:H44"/>
    <mergeCell ref="E40:F40"/>
    <mergeCell ref="P13:Q13"/>
    <mergeCell ref="M13:N13"/>
    <mergeCell ref="B4:C4"/>
    <mergeCell ref="B5:C5"/>
    <mergeCell ref="F2:G2"/>
    <mergeCell ref="D2:E2"/>
    <mergeCell ref="H2:I2"/>
    <mergeCell ref="F3:G3"/>
    <mergeCell ref="F4:G4"/>
    <mergeCell ref="F5:G5"/>
    <mergeCell ref="D3:E3"/>
    <mergeCell ref="D4:E4"/>
    <mergeCell ref="D5:E5"/>
    <mergeCell ref="H3:I3"/>
    <mergeCell ref="H4:I4"/>
    <mergeCell ref="G83:L83"/>
    <mergeCell ref="H98:H99"/>
    <mergeCell ref="I98:I99"/>
    <mergeCell ref="J98:J99"/>
    <mergeCell ref="K98:K99"/>
    <mergeCell ref="L98:L99"/>
    <mergeCell ref="M98:M99"/>
    <mergeCell ref="P90:Q90"/>
    <mergeCell ref="P91:Q91"/>
    <mergeCell ref="P92:Q92"/>
    <mergeCell ref="I90:O90"/>
    <mergeCell ref="I91:O91"/>
    <mergeCell ref="I92:O92"/>
    <mergeCell ref="M83:N83"/>
    <mergeCell ref="E87:H87"/>
    <mergeCell ref="E88:H88"/>
    <mergeCell ref="E89:H89"/>
    <mergeCell ref="E90:H90"/>
    <mergeCell ref="E91:H91"/>
    <mergeCell ref="E92:H92"/>
    <mergeCell ref="O84:P85"/>
    <mergeCell ref="E86:Q86"/>
    <mergeCell ref="P87:Q87"/>
    <mergeCell ref="E84:F85"/>
    <mergeCell ref="P88:Q88"/>
    <mergeCell ref="P89:Q89"/>
    <mergeCell ref="Q84:Q85"/>
    <mergeCell ref="I87:O87"/>
    <mergeCell ref="I88:O88"/>
    <mergeCell ref="I89:O89"/>
    <mergeCell ref="G84:H84"/>
    <mergeCell ref="G85:H85"/>
    <mergeCell ref="K84:L84"/>
    <mergeCell ref="K85:L85"/>
    <mergeCell ref="I84:J84"/>
    <mergeCell ref="L1:Q6"/>
    <mergeCell ref="K1:K6"/>
    <mergeCell ref="N98:N99"/>
    <mergeCell ref="O98:O99"/>
    <mergeCell ref="P98:P99"/>
    <mergeCell ref="E95:F95"/>
    <mergeCell ref="E96:F96"/>
    <mergeCell ref="E97:F97"/>
    <mergeCell ref="E98:F99"/>
    <mergeCell ref="Q98:Q99"/>
    <mergeCell ref="Q95:Q96"/>
    <mergeCell ref="B22:E25"/>
    <mergeCell ref="B1:I1"/>
    <mergeCell ref="B8:D13"/>
    <mergeCell ref="E13:H13"/>
    <mergeCell ref="H5:I5"/>
    <mergeCell ref="B2:C2"/>
    <mergeCell ref="B3:C3"/>
    <mergeCell ref="B95:D99"/>
    <mergeCell ref="G98:G99"/>
    <mergeCell ref="P93:Q93"/>
    <mergeCell ref="E93:O93"/>
    <mergeCell ref="B83:D93"/>
    <mergeCell ref="E83:F83"/>
    <mergeCell ref="B15:D20"/>
    <mergeCell ref="F16:G16"/>
    <mergeCell ref="F17:G17"/>
    <mergeCell ref="F18:G18"/>
    <mergeCell ref="F19:G19"/>
    <mergeCell ref="E20:H20"/>
    <mergeCell ref="I20:J20"/>
    <mergeCell ref="E15:M15"/>
    <mergeCell ref="K16:M16"/>
    <mergeCell ref="K17:M17"/>
    <mergeCell ref="K18:M18"/>
    <mergeCell ref="K19:M19"/>
    <mergeCell ref="K20:M20"/>
    <mergeCell ref="K50:Q50"/>
    <mergeCell ref="P49:Q49"/>
    <mergeCell ref="I65:M65"/>
    <mergeCell ref="F72:J72"/>
    <mergeCell ref="P34:Q34"/>
    <mergeCell ref="P35:Q35"/>
    <mergeCell ref="P36:Q36"/>
    <mergeCell ref="P37:Q37"/>
    <mergeCell ref="P38:Q38"/>
    <mergeCell ref="P39:Q39"/>
    <mergeCell ref="P40:Q40"/>
    <mergeCell ref="P41:Q41"/>
    <mergeCell ref="P42:Q42"/>
    <mergeCell ref="G55:H55"/>
    <mergeCell ref="G56:H56"/>
    <mergeCell ref="P43:Q43"/>
    <mergeCell ref="P44:Q44"/>
    <mergeCell ref="P45:Q45"/>
    <mergeCell ref="P46:Q46"/>
    <mergeCell ref="P47:Q47"/>
    <mergeCell ref="P48:Q48"/>
    <mergeCell ref="E36:F36"/>
    <mergeCell ref="E37:F37"/>
    <mergeCell ref="E48:F48"/>
  </mergeCells>
  <phoneticPr fontId="0" type="noConversion"/>
  <conditionalFormatting sqref="Q97">
    <cfRule type="cellIs" dxfId="494" priority="10" operator="equal">
      <formula>1</formula>
    </cfRule>
    <cfRule type="cellIs" dxfId="493" priority="33" operator="lessThan">
      <formula>1</formula>
    </cfRule>
    <cfRule type="cellIs" dxfId="492" priority="36" operator="greaterThan">
      <formula>100%</formula>
    </cfRule>
  </conditionalFormatting>
  <conditionalFormatting sqref="Q84">
    <cfRule type="cellIs" dxfId="491" priority="32" operator="notEqual">
      <formula>0</formula>
    </cfRule>
  </conditionalFormatting>
  <conditionalFormatting sqref="H97 P98">
    <cfRule type="expression" dxfId="490" priority="29">
      <formula>$P$96="Nein | Nej"</formula>
    </cfRule>
  </conditionalFormatting>
  <conditionalFormatting sqref="G97">
    <cfRule type="expression" dxfId="489" priority="31">
      <formula>$G$96="Nein | Nej"</formula>
    </cfRule>
  </conditionalFormatting>
  <conditionalFormatting sqref="I97">
    <cfRule type="expression" dxfId="488" priority="27">
      <formula>$I$96="Nein | Nej"</formula>
    </cfRule>
  </conditionalFormatting>
  <conditionalFormatting sqref="J97">
    <cfRule type="expression" dxfId="487" priority="25">
      <formula>$J$96="Nein | Nej"</formula>
    </cfRule>
  </conditionalFormatting>
  <conditionalFormatting sqref="J97">
    <cfRule type="expression" dxfId="486" priority="24">
      <formula>$J$96="Ja"</formula>
    </cfRule>
  </conditionalFormatting>
  <conditionalFormatting sqref="I97">
    <cfRule type="expression" dxfId="485" priority="26">
      <formula>$I$96="Ja"</formula>
    </cfRule>
  </conditionalFormatting>
  <conditionalFormatting sqref="H97">
    <cfRule type="expression" dxfId="484" priority="28">
      <formula>$H$96="Ja"</formula>
    </cfRule>
  </conditionalFormatting>
  <conditionalFormatting sqref="G97">
    <cfRule type="expression" dxfId="483" priority="30">
      <formula>$G$96="Ja"</formula>
    </cfRule>
  </conditionalFormatting>
  <conditionalFormatting sqref="K97">
    <cfRule type="expression" dxfId="482" priority="23">
      <formula>$K$96="Nein | Nej"</formula>
    </cfRule>
  </conditionalFormatting>
  <conditionalFormatting sqref="K97">
    <cfRule type="expression" dxfId="481" priority="22">
      <formula>$K$96="Ja"</formula>
    </cfRule>
  </conditionalFormatting>
  <conditionalFormatting sqref="L97">
    <cfRule type="expression" dxfId="480" priority="21">
      <formula>$L$96="Nein | Nej"</formula>
    </cfRule>
  </conditionalFormatting>
  <conditionalFormatting sqref="L97">
    <cfRule type="expression" dxfId="479" priority="20">
      <formula>$L$96="Ja"</formula>
    </cfRule>
  </conditionalFormatting>
  <conditionalFormatting sqref="M97">
    <cfRule type="expression" dxfId="478" priority="19">
      <formula>$M$96="Nein | Nej"</formula>
    </cfRule>
  </conditionalFormatting>
  <conditionalFormatting sqref="M97">
    <cfRule type="expression" dxfId="477" priority="18">
      <formula>$M$96="Ja"</formula>
    </cfRule>
  </conditionalFormatting>
  <conditionalFormatting sqref="N97">
    <cfRule type="expression" dxfId="476" priority="17">
      <formula>$N$96="Nein | Nej"</formula>
    </cfRule>
  </conditionalFormatting>
  <conditionalFormatting sqref="N97">
    <cfRule type="expression" dxfId="475" priority="16">
      <formula>$N$96="Ja"</formula>
    </cfRule>
  </conditionalFormatting>
  <conditionalFormatting sqref="O97">
    <cfRule type="expression" dxfId="474" priority="15">
      <formula>$O$96="Nein | Nej"</formula>
    </cfRule>
  </conditionalFormatting>
  <conditionalFormatting sqref="O97">
    <cfRule type="expression" dxfId="473" priority="14">
      <formula>$O$96="Ja"</formula>
    </cfRule>
  </conditionalFormatting>
  <conditionalFormatting sqref="P97">
    <cfRule type="expression" dxfId="472" priority="13">
      <formula>$P$96="Nein | Nej"</formula>
    </cfRule>
  </conditionalFormatting>
  <conditionalFormatting sqref="P97">
    <cfRule type="expression" dxfId="471" priority="12">
      <formula>$P$96="Ja"</formula>
    </cfRule>
  </conditionalFormatting>
  <conditionalFormatting sqref="Q84:Q85">
    <cfRule type="cellIs" dxfId="470" priority="11" operator="equal">
      <formula>0</formula>
    </cfRule>
  </conditionalFormatting>
  <conditionalFormatting sqref="H98">
    <cfRule type="expression" dxfId="469" priority="8">
      <formula>$H$96="Nein | Nej"</formula>
    </cfRule>
  </conditionalFormatting>
  <conditionalFormatting sqref="I98">
    <cfRule type="expression" dxfId="468" priority="7">
      <formula>$I$96="Nein | Nej"</formula>
    </cfRule>
  </conditionalFormatting>
  <conditionalFormatting sqref="J98:J99">
    <cfRule type="expression" dxfId="467" priority="6">
      <formula>$J$96="Nein | Nej"</formula>
    </cfRule>
  </conditionalFormatting>
  <conditionalFormatting sqref="K98:K99">
    <cfRule type="expression" dxfId="466" priority="5">
      <formula>$K$96="Nein | Nej"</formula>
    </cfRule>
  </conditionalFormatting>
  <conditionalFormatting sqref="L98:L99">
    <cfRule type="expression" dxfId="465" priority="4">
      <formula>$L$96="Nein | Nej"</formula>
    </cfRule>
  </conditionalFormatting>
  <conditionalFormatting sqref="M98:M99">
    <cfRule type="expression" dxfId="464" priority="3">
      <formula>$M$96="Nein | Nej"</formula>
    </cfRule>
  </conditionalFormatting>
  <conditionalFormatting sqref="N98:N99">
    <cfRule type="expression" dxfId="463" priority="2">
      <formula>$N$96="Nein | Nej"</formula>
    </cfRule>
  </conditionalFormatting>
  <conditionalFormatting sqref="O98:O99">
    <cfRule type="expression" dxfId="462" priority="1">
      <formula>$O$96="Nein | Nej"</formula>
    </cfRule>
  </conditionalFormatting>
  <dataValidations disablePrompts="1"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type="custom" allowBlank="1" showInputMessage="1" showErrorMessage="1" sqref="G96">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sqref="K34:O48 I67:K69 P88:Q92 K52:N62">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3. Partnerbudget Leadpartner</oddHeader>
    <oddFooter>&amp;L&amp;"-,Fett"&amp;KFF0000Budgetmodel 2 - Version 2.0.6&amp;R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K1" sqref="K1:K6"/>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7" t="s">
        <v>210</v>
      </c>
      <c r="C1" s="558"/>
      <c r="D1" s="558"/>
      <c r="E1" s="558"/>
      <c r="F1" s="558"/>
      <c r="G1" s="558"/>
      <c r="H1" s="558"/>
      <c r="I1" s="559"/>
      <c r="J1" s="42"/>
      <c r="K1" s="531" t="s">
        <v>152</v>
      </c>
      <c r="L1" s="522" t="s">
        <v>158</v>
      </c>
      <c r="M1" s="523"/>
      <c r="N1" s="523"/>
      <c r="O1" s="523"/>
      <c r="P1" s="523"/>
      <c r="Q1" s="5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8" t="s">
        <v>85</v>
      </c>
      <c r="C2" s="569"/>
      <c r="D2" s="625" t="str">
        <f>IF('Angaben-Oplysninger'!E4="","",'Angaben-Oplysninger'!E4)</f>
        <v/>
      </c>
      <c r="E2" s="625"/>
      <c r="F2" s="569" t="s">
        <v>86</v>
      </c>
      <c r="G2" s="569"/>
      <c r="H2" s="626" t="str">
        <f>K85</f>
        <v>-</v>
      </c>
      <c r="I2" s="627"/>
      <c r="J2" s="44"/>
      <c r="K2" s="532"/>
      <c r="L2" s="525"/>
      <c r="M2" s="526"/>
      <c r="N2" s="526"/>
      <c r="O2" s="526"/>
      <c r="P2" s="526"/>
      <c r="Q2" s="527"/>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8" t="s">
        <v>87</v>
      </c>
      <c r="C3" s="569"/>
      <c r="D3" s="625" t="str">
        <f>IF('Angaben-Oplysninger'!F13="","",'Angaben-Oplysninger'!F13)</f>
        <v/>
      </c>
      <c r="E3" s="625"/>
      <c r="F3" s="569" t="s">
        <v>88</v>
      </c>
      <c r="G3" s="569"/>
      <c r="H3" s="629">
        <f>J81</f>
        <v>0</v>
      </c>
      <c r="I3" s="630"/>
      <c r="J3" s="44"/>
      <c r="K3" s="532"/>
      <c r="L3" s="525"/>
      <c r="M3" s="526"/>
      <c r="N3" s="526"/>
      <c r="O3" s="526"/>
      <c r="P3" s="526"/>
      <c r="Q3" s="527"/>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8" t="s">
        <v>113</v>
      </c>
      <c r="C4" s="569"/>
      <c r="D4" s="625" t="str">
        <f>IF('Angaben-Oplysninger'!D13="","",'Angaben-Oplysninger'!D13)</f>
        <v/>
      </c>
      <c r="E4" s="625"/>
      <c r="F4" s="569" t="s">
        <v>89</v>
      </c>
      <c r="G4" s="569"/>
      <c r="H4" s="629">
        <f>I85</f>
        <v>0</v>
      </c>
      <c r="I4" s="630"/>
      <c r="J4" s="44"/>
      <c r="K4" s="532"/>
      <c r="L4" s="525"/>
      <c r="M4" s="526"/>
      <c r="N4" s="526"/>
      <c r="O4" s="526"/>
      <c r="P4" s="526"/>
      <c r="Q4" s="527"/>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3" t="s">
        <v>114</v>
      </c>
      <c r="C5" s="624"/>
      <c r="D5" s="628" t="str">
        <f>'Angaben-Oplysninger'!C13</f>
        <v>Projektpartner 1</v>
      </c>
      <c r="E5" s="628"/>
      <c r="F5" s="624" t="s">
        <v>90</v>
      </c>
      <c r="G5" s="624"/>
      <c r="H5" s="566" t="str">
        <f>IF(H2="-","-",H3*(100%-H2))</f>
        <v>-</v>
      </c>
      <c r="I5" s="567"/>
      <c r="J5" s="44"/>
      <c r="K5" s="532"/>
      <c r="L5" s="525"/>
      <c r="M5" s="526"/>
      <c r="N5" s="526"/>
      <c r="O5" s="526"/>
      <c r="P5" s="526"/>
      <c r="Q5" s="527"/>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3"/>
      <c r="L6" s="528"/>
      <c r="M6" s="529"/>
      <c r="N6" s="529"/>
      <c r="O6" s="529"/>
      <c r="P6" s="529"/>
      <c r="Q6" s="530"/>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60" t="s">
        <v>338</v>
      </c>
      <c r="C8" s="561"/>
      <c r="D8" s="561"/>
      <c r="E8" s="631" t="s">
        <v>159</v>
      </c>
      <c r="F8" s="301"/>
      <c r="G8" s="301"/>
      <c r="H8" s="301"/>
      <c r="I8" s="301"/>
      <c r="J8" s="301"/>
      <c r="K8" s="301"/>
      <c r="L8" s="301"/>
      <c r="M8" s="301"/>
      <c r="N8" s="301"/>
      <c r="O8" s="301"/>
      <c r="P8" s="301"/>
      <c r="Q8" s="632"/>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2"/>
      <c r="C9" s="563"/>
      <c r="D9" s="563"/>
      <c r="E9" s="114" t="s">
        <v>108</v>
      </c>
      <c r="F9" s="508" t="s">
        <v>335</v>
      </c>
      <c r="G9" s="508"/>
      <c r="H9" s="113" t="s">
        <v>243</v>
      </c>
      <c r="I9" s="113" t="s">
        <v>80</v>
      </c>
      <c r="J9" s="113" t="s">
        <v>6</v>
      </c>
      <c r="K9" s="113" t="s">
        <v>80</v>
      </c>
      <c r="L9" s="113" t="s">
        <v>7</v>
      </c>
      <c r="M9" s="113" t="s">
        <v>80</v>
      </c>
      <c r="N9" s="113" t="s">
        <v>8</v>
      </c>
      <c r="O9" s="113" t="s">
        <v>20</v>
      </c>
      <c r="P9" s="508" t="s">
        <v>336</v>
      </c>
      <c r="Q9" s="635"/>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2"/>
      <c r="C10" s="563"/>
      <c r="D10" s="563"/>
      <c r="E10" s="47" t="s">
        <v>334</v>
      </c>
      <c r="F10" s="492"/>
      <c r="G10" s="492"/>
      <c r="H10" s="202">
        <f>IF($D$3="DE",62,IF($D$3="DK",68,0))</f>
        <v>0</v>
      </c>
      <c r="I10" s="213"/>
      <c r="J10" s="200">
        <f>$H10*I10*1720</f>
        <v>0</v>
      </c>
      <c r="K10" s="213">
        <v>0</v>
      </c>
      <c r="L10" s="200">
        <f>$H10*K10*1720</f>
        <v>0</v>
      </c>
      <c r="M10" s="213">
        <v>0</v>
      </c>
      <c r="N10" s="200">
        <f>$H10*M10*1720</f>
        <v>0</v>
      </c>
      <c r="O10" s="204">
        <f>J10+L10+N10</f>
        <v>0</v>
      </c>
      <c r="P10" s="518"/>
      <c r="Q10" s="633"/>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2"/>
      <c r="C11" s="563"/>
      <c r="D11" s="563"/>
      <c r="E11" s="47" t="s">
        <v>83</v>
      </c>
      <c r="F11" s="492"/>
      <c r="G11" s="492"/>
      <c r="H11" s="202">
        <f>IF($D$3="DE",46,IF($D$3="DK",51,0))</f>
        <v>0</v>
      </c>
      <c r="I11" s="213">
        <v>0</v>
      </c>
      <c r="J11" s="200">
        <f>$H11*I11*1720</f>
        <v>0</v>
      </c>
      <c r="K11" s="213">
        <v>0</v>
      </c>
      <c r="L11" s="200">
        <f>$H11*K11*1720</f>
        <v>0</v>
      </c>
      <c r="M11" s="213">
        <v>0</v>
      </c>
      <c r="N11" s="200">
        <f>$H11*M11*1720</f>
        <v>0</v>
      </c>
      <c r="O11" s="204">
        <f>J11+L11+N11</f>
        <v>0</v>
      </c>
      <c r="P11" s="518"/>
      <c r="Q11" s="633"/>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2"/>
      <c r="C12" s="563"/>
      <c r="D12" s="563"/>
      <c r="E12" s="48" t="s">
        <v>84</v>
      </c>
      <c r="F12" s="611"/>
      <c r="G12" s="611"/>
      <c r="H12" s="203">
        <f>IF($D$3="DE",31,IF($D$3="DK",33,0))</f>
        <v>0</v>
      </c>
      <c r="I12" s="214">
        <v>0</v>
      </c>
      <c r="J12" s="201">
        <f>$H12*I12*1720</f>
        <v>0</v>
      </c>
      <c r="K12" s="214">
        <v>0</v>
      </c>
      <c r="L12" s="201">
        <f>$H12*K12*1720</f>
        <v>0</v>
      </c>
      <c r="M12" s="214">
        <v>0</v>
      </c>
      <c r="N12" s="201">
        <f>$H12*M12*1720</f>
        <v>0</v>
      </c>
      <c r="O12" s="205">
        <f>J12+L12+N12</f>
        <v>0</v>
      </c>
      <c r="P12" s="519"/>
      <c r="Q12" s="63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4"/>
      <c r="C13" s="565"/>
      <c r="D13" s="565"/>
      <c r="E13" s="511" t="s">
        <v>20</v>
      </c>
      <c r="F13" s="512"/>
      <c r="G13" s="512"/>
      <c r="H13" s="512"/>
      <c r="I13" s="513">
        <f>SUM(J10:J12)</f>
        <v>0</v>
      </c>
      <c r="J13" s="513"/>
      <c r="K13" s="513">
        <f>SUM(L10:L12)</f>
        <v>0</v>
      </c>
      <c r="L13" s="513"/>
      <c r="M13" s="513">
        <f>SUM(N10:N12)</f>
        <v>0</v>
      </c>
      <c r="N13" s="513"/>
      <c r="O13" s="206">
        <f>I13+K13+M13</f>
        <v>0</v>
      </c>
      <c r="P13" s="520"/>
      <c r="Q13" s="521"/>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6" t="s">
        <v>375</v>
      </c>
      <c r="C15" s="497"/>
      <c r="D15" s="498"/>
      <c r="E15" s="514" t="s">
        <v>311</v>
      </c>
      <c r="F15" s="515"/>
      <c r="G15" s="515"/>
      <c r="H15" s="515"/>
      <c r="I15" s="515"/>
      <c r="J15" s="515"/>
      <c r="K15" s="515"/>
      <c r="L15" s="515"/>
      <c r="M15" s="516"/>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9"/>
      <c r="C16" s="500"/>
      <c r="D16" s="501"/>
      <c r="E16" s="119" t="s">
        <v>108</v>
      </c>
      <c r="F16" s="508" t="s">
        <v>335</v>
      </c>
      <c r="G16" s="508"/>
      <c r="H16" s="119" t="s">
        <v>243</v>
      </c>
      <c r="I16" s="119" t="s">
        <v>80</v>
      </c>
      <c r="J16" s="119" t="s">
        <v>310</v>
      </c>
      <c r="K16" s="517" t="s">
        <v>336</v>
      </c>
      <c r="L16" s="517"/>
      <c r="M16" s="517"/>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9"/>
      <c r="C17" s="500"/>
      <c r="D17" s="501"/>
      <c r="E17" s="120" t="s">
        <v>82</v>
      </c>
      <c r="F17" s="509"/>
      <c r="G17" s="509"/>
      <c r="H17" s="200">
        <f>IF($D$3="DE",62,IF($D$3="DK",68,0))</f>
        <v>0</v>
      </c>
      <c r="I17" s="215">
        <v>0</v>
      </c>
      <c r="J17" s="200">
        <f>$H17*I17*430</f>
        <v>0</v>
      </c>
      <c r="K17" s="518"/>
      <c r="L17" s="518"/>
      <c r="M17" s="518"/>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2"/>
      <c r="C18" s="503"/>
      <c r="D18" s="504"/>
      <c r="E18" s="120" t="s">
        <v>83</v>
      </c>
      <c r="F18" s="509"/>
      <c r="G18" s="509"/>
      <c r="H18" s="200">
        <f>IF($D$3="DE",46,IF($D$3="DK",51,0))</f>
        <v>0</v>
      </c>
      <c r="I18" s="215">
        <v>0</v>
      </c>
      <c r="J18" s="200">
        <f>$H18*I18*430</f>
        <v>0</v>
      </c>
      <c r="K18" s="518"/>
      <c r="L18" s="518"/>
      <c r="M18" s="518"/>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2"/>
      <c r="C19" s="503"/>
      <c r="D19" s="504"/>
      <c r="E19" s="121" t="s">
        <v>84</v>
      </c>
      <c r="F19" s="510"/>
      <c r="G19" s="510"/>
      <c r="H19" s="201">
        <f>IF($D$3="DE",31,IF($D$3="DK",33,0))</f>
        <v>0</v>
      </c>
      <c r="I19" s="216">
        <v>0</v>
      </c>
      <c r="J19" s="201">
        <f>$H19*I19*430</f>
        <v>0</v>
      </c>
      <c r="K19" s="519"/>
      <c r="L19" s="519"/>
      <c r="M19" s="519"/>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5"/>
      <c r="C20" s="506"/>
      <c r="D20" s="507"/>
      <c r="E20" s="511" t="s">
        <v>20</v>
      </c>
      <c r="F20" s="512"/>
      <c r="G20" s="512"/>
      <c r="H20" s="512"/>
      <c r="I20" s="513">
        <f>SUM(J17:J19)</f>
        <v>0</v>
      </c>
      <c r="J20" s="513"/>
      <c r="K20" s="520"/>
      <c r="L20" s="520"/>
      <c r="M20" s="521"/>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7"/>
      <c r="B21" s="117"/>
      <c r="C21" s="117"/>
      <c r="D21" s="117"/>
      <c r="E21" s="117"/>
      <c r="F21" s="117"/>
      <c r="G21" s="117"/>
      <c r="H21" s="117"/>
      <c r="I21" s="117"/>
      <c r="J21" s="117"/>
      <c r="K21" s="117"/>
      <c r="L21" s="117"/>
      <c r="M21" s="117"/>
      <c r="N21" s="117"/>
      <c r="O21" s="117"/>
      <c r="P21" s="117"/>
      <c r="Q21" s="117"/>
    </row>
    <row r="22" spans="1:335" s="45" customFormat="1" ht="37.5" customHeight="1" x14ac:dyDescent="0.25">
      <c r="A22" s="44"/>
      <c r="B22" s="548" t="s">
        <v>175</v>
      </c>
      <c r="C22" s="549"/>
      <c r="D22" s="549"/>
      <c r="E22" s="550"/>
      <c r="F22" s="664" t="s">
        <v>160</v>
      </c>
      <c r="G22" s="665"/>
      <c r="H22" s="665"/>
      <c r="I22" s="665"/>
      <c r="J22" s="665"/>
      <c r="K22" s="665"/>
      <c r="L22" s="666"/>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1"/>
      <c r="C23" s="552"/>
      <c r="D23" s="552"/>
      <c r="E23" s="553"/>
      <c r="F23" s="671"/>
      <c r="G23" s="672"/>
      <c r="H23" s="113">
        <v>1</v>
      </c>
      <c r="I23" s="113">
        <v>2</v>
      </c>
      <c r="J23" s="113">
        <v>3</v>
      </c>
      <c r="K23" s="113" t="s">
        <v>310</v>
      </c>
      <c r="L23" s="115"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1"/>
      <c r="C24" s="552"/>
      <c r="D24" s="552"/>
      <c r="E24" s="553"/>
      <c r="F24" s="104">
        <v>0.15</v>
      </c>
      <c r="G24" s="105" t="s">
        <v>10</v>
      </c>
      <c r="H24" s="198">
        <f>I13</f>
        <v>0</v>
      </c>
      <c r="I24" s="198">
        <f>K13</f>
        <v>0</v>
      </c>
      <c r="J24" s="198">
        <f>M13</f>
        <v>0</v>
      </c>
      <c r="K24" s="198">
        <f>I20</f>
        <v>0</v>
      </c>
      <c r="L24" s="199">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4"/>
      <c r="C25" s="555"/>
      <c r="D25" s="555"/>
      <c r="E25" s="556"/>
      <c r="F25" s="660" t="s">
        <v>20</v>
      </c>
      <c r="G25" s="661"/>
      <c r="H25" s="191">
        <f>H24*$F$24</f>
        <v>0</v>
      </c>
      <c r="I25" s="191">
        <f>I24*$F$24</f>
        <v>0</v>
      </c>
      <c r="J25" s="191">
        <f>J24*$F$24</f>
        <v>0</v>
      </c>
      <c r="K25" s="191">
        <f>K24*$F$24</f>
        <v>0</v>
      </c>
      <c r="L25" s="197">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8" t="s">
        <v>176</v>
      </c>
      <c r="C27" s="549"/>
      <c r="D27" s="549"/>
      <c r="E27" s="549"/>
      <c r="F27" s="664" t="s">
        <v>163</v>
      </c>
      <c r="G27" s="665"/>
      <c r="H27" s="665"/>
      <c r="I27" s="665"/>
      <c r="J27" s="665"/>
      <c r="K27" s="665"/>
      <c r="L27" s="666"/>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1"/>
      <c r="C28" s="552"/>
      <c r="D28" s="552"/>
      <c r="E28" s="552"/>
      <c r="F28" s="671"/>
      <c r="G28" s="672"/>
      <c r="H28" s="113">
        <v>1</v>
      </c>
      <c r="I28" s="113">
        <v>2</v>
      </c>
      <c r="J28" s="113">
        <v>3</v>
      </c>
      <c r="K28" s="124" t="s">
        <v>310</v>
      </c>
      <c r="L28" s="115"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1"/>
      <c r="C29" s="552"/>
      <c r="D29" s="552"/>
      <c r="E29" s="552"/>
      <c r="F29" s="4">
        <v>0.06</v>
      </c>
      <c r="G29" s="57" t="s">
        <v>10</v>
      </c>
      <c r="H29" s="188">
        <f>I13</f>
        <v>0</v>
      </c>
      <c r="I29" s="188">
        <f>K13</f>
        <v>0</v>
      </c>
      <c r="J29" s="188">
        <f>M13</f>
        <v>0</v>
      </c>
      <c r="K29" s="176"/>
      <c r="L29" s="195">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4"/>
      <c r="C30" s="555"/>
      <c r="D30" s="555"/>
      <c r="E30" s="555"/>
      <c r="F30" s="662" t="s">
        <v>93</v>
      </c>
      <c r="G30" s="663"/>
      <c r="H30" s="191">
        <f>H29*$F$29</f>
        <v>0</v>
      </c>
      <c r="I30" s="191">
        <f>I29*$F$29</f>
        <v>0</v>
      </c>
      <c r="J30" s="191">
        <f>J29*$F$29</f>
        <v>0</v>
      </c>
      <c r="K30" s="196"/>
      <c r="L30" s="197">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7" customFormat="1" ht="15" customHeight="1" thickBot="1" x14ac:dyDescent="0.3"/>
    <row r="32" spans="1:335" s="56" customFormat="1" ht="37.5" customHeight="1" x14ac:dyDescent="0.25">
      <c r="A32" s="44"/>
      <c r="B32" s="496" t="s">
        <v>248</v>
      </c>
      <c r="C32" s="497"/>
      <c r="D32" s="643"/>
      <c r="E32" s="631" t="s">
        <v>94</v>
      </c>
      <c r="F32" s="301"/>
      <c r="G32" s="301"/>
      <c r="H32" s="301"/>
      <c r="I32" s="301"/>
      <c r="J32" s="632"/>
      <c r="K32" s="667" t="s">
        <v>91</v>
      </c>
      <c r="L32" s="667"/>
      <c r="M32" s="667"/>
      <c r="N32" s="667"/>
      <c r="O32" s="667"/>
      <c r="P32" s="667"/>
      <c r="Q32" s="668"/>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9"/>
      <c r="C33" s="500"/>
      <c r="D33" s="501"/>
      <c r="E33" s="673" t="s">
        <v>115</v>
      </c>
      <c r="F33" s="674"/>
      <c r="G33" s="674" t="s">
        <v>164</v>
      </c>
      <c r="H33" s="674"/>
      <c r="I33" s="143" t="s">
        <v>95</v>
      </c>
      <c r="J33" s="144" t="s">
        <v>96</v>
      </c>
      <c r="K33" s="95">
        <v>1</v>
      </c>
      <c r="L33" s="113">
        <v>2</v>
      </c>
      <c r="M33" s="113">
        <v>3</v>
      </c>
      <c r="N33" s="119" t="s">
        <v>310</v>
      </c>
      <c r="O33" s="113" t="s">
        <v>93</v>
      </c>
      <c r="P33" s="669" t="s">
        <v>81</v>
      </c>
      <c r="Q33" s="670"/>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9"/>
      <c r="C34" s="500"/>
      <c r="D34" s="501"/>
      <c r="E34" s="575" t="s">
        <v>2</v>
      </c>
      <c r="F34" s="576"/>
      <c r="G34" s="576" t="s">
        <v>3</v>
      </c>
      <c r="H34" s="576"/>
      <c r="I34" s="129" t="s">
        <v>154</v>
      </c>
      <c r="J34" s="145" t="s">
        <v>121</v>
      </c>
      <c r="K34" s="151">
        <v>500</v>
      </c>
      <c r="L34" s="152">
        <v>150</v>
      </c>
      <c r="M34" s="152">
        <v>150</v>
      </c>
      <c r="N34" s="152">
        <v>40</v>
      </c>
      <c r="O34" s="153">
        <f>SUM(K34:N34)</f>
        <v>840</v>
      </c>
      <c r="P34" s="488"/>
      <c r="Q34" s="489"/>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9"/>
      <c r="C35" s="500"/>
      <c r="D35" s="501"/>
      <c r="E35" s="493"/>
      <c r="F35" s="492"/>
      <c r="G35" s="492"/>
      <c r="H35" s="492"/>
      <c r="I35" s="217"/>
      <c r="J35" s="218"/>
      <c r="K35" s="147"/>
      <c r="L35" s="148"/>
      <c r="M35" s="148"/>
      <c r="N35" s="148"/>
      <c r="O35" s="154">
        <f t="shared" ref="O35:O47" si="0">SUM(K35:N35)</f>
        <v>0</v>
      </c>
      <c r="P35" s="490"/>
      <c r="Q35" s="491"/>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9"/>
      <c r="C36" s="500"/>
      <c r="D36" s="501"/>
      <c r="E36" s="493"/>
      <c r="F36" s="492"/>
      <c r="G36" s="492"/>
      <c r="H36" s="492"/>
      <c r="I36" s="217"/>
      <c r="J36" s="218"/>
      <c r="K36" s="147"/>
      <c r="L36" s="148"/>
      <c r="M36" s="148"/>
      <c r="N36" s="148"/>
      <c r="O36" s="154">
        <f t="shared" si="0"/>
        <v>0</v>
      </c>
      <c r="P36" s="490"/>
      <c r="Q36" s="491"/>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9"/>
      <c r="C37" s="500"/>
      <c r="D37" s="501"/>
      <c r="E37" s="493"/>
      <c r="F37" s="492"/>
      <c r="G37" s="492"/>
      <c r="H37" s="492"/>
      <c r="I37" s="217"/>
      <c r="J37" s="218"/>
      <c r="K37" s="147"/>
      <c r="L37" s="148"/>
      <c r="M37" s="148"/>
      <c r="N37" s="148"/>
      <c r="O37" s="154">
        <f t="shared" si="0"/>
        <v>0</v>
      </c>
      <c r="P37" s="490"/>
      <c r="Q37" s="491"/>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9"/>
      <c r="C38" s="500"/>
      <c r="D38" s="501"/>
      <c r="E38" s="493"/>
      <c r="F38" s="492"/>
      <c r="G38" s="492"/>
      <c r="H38" s="492"/>
      <c r="I38" s="217"/>
      <c r="J38" s="218"/>
      <c r="K38" s="147"/>
      <c r="L38" s="148"/>
      <c r="M38" s="148"/>
      <c r="N38" s="148"/>
      <c r="O38" s="154">
        <f t="shared" si="0"/>
        <v>0</v>
      </c>
      <c r="P38" s="490"/>
      <c r="Q38" s="491"/>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9"/>
      <c r="C39" s="500"/>
      <c r="D39" s="501"/>
      <c r="E39" s="493"/>
      <c r="F39" s="492"/>
      <c r="G39" s="492"/>
      <c r="H39" s="492"/>
      <c r="I39" s="217"/>
      <c r="J39" s="218"/>
      <c r="K39" s="147"/>
      <c r="L39" s="148"/>
      <c r="M39" s="148"/>
      <c r="N39" s="148"/>
      <c r="O39" s="154">
        <f t="shared" si="0"/>
        <v>0</v>
      </c>
      <c r="P39" s="490"/>
      <c r="Q39" s="491"/>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9"/>
      <c r="C40" s="500"/>
      <c r="D40" s="501"/>
      <c r="E40" s="493"/>
      <c r="F40" s="492"/>
      <c r="G40" s="492"/>
      <c r="H40" s="492"/>
      <c r="I40" s="217"/>
      <c r="J40" s="218"/>
      <c r="K40" s="147"/>
      <c r="L40" s="148"/>
      <c r="M40" s="148"/>
      <c r="N40" s="148"/>
      <c r="O40" s="154">
        <f t="shared" si="0"/>
        <v>0</v>
      </c>
      <c r="P40" s="490"/>
      <c r="Q40" s="491"/>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9"/>
      <c r="C41" s="500"/>
      <c r="D41" s="501"/>
      <c r="E41" s="493"/>
      <c r="F41" s="492"/>
      <c r="G41" s="492"/>
      <c r="H41" s="492"/>
      <c r="I41" s="217"/>
      <c r="J41" s="218"/>
      <c r="K41" s="147"/>
      <c r="L41" s="148"/>
      <c r="M41" s="148"/>
      <c r="N41" s="148"/>
      <c r="O41" s="154">
        <f t="shared" si="0"/>
        <v>0</v>
      </c>
      <c r="P41" s="490"/>
      <c r="Q41" s="491"/>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9"/>
      <c r="C42" s="500"/>
      <c r="D42" s="501"/>
      <c r="E42" s="493"/>
      <c r="F42" s="492"/>
      <c r="G42" s="492"/>
      <c r="H42" s="492"/>
      <c r="I42" s="217"/>
      <c r="J42" s="218"/>
      <c r="K42" s="147"/>
      <c r="L42" s="148"/>
      <c r="M42" s="148"/>
      <c r="N42" s="148"/>
      <c r="O42" s="154">
        <f t="shared" si="0"/>
        <v>0</v>
      </c>
      <c r="P42" s="490"/>
      <c r="Q42" s="491"/>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9"/>
      <c r="C43" s="500"/>
      <c r="D43" s="501"/>
      <c r="E43" s="493"/>
      <c r="F43" s="492"/>
      <c r="G43" s="492"/>
      <c r="H43" s="492"/>
      <c r="I43" s="217"/>
      <c r="J43" s="218"/>
      <c r="K43" s="147"/>
      <c r="L43" s="148"/>
      <c r="M43" s="148"/>
      <c r="N43" s="148"/>
      <c r="O43" s="154">
        <f t="shared" si="0"/>
        <v>0</v>
      </c>
      <c r="P43" s="490"/>
      <c r="Q43" s="491"/>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9"/>
      <c r="C44" s="500"/>
      <c r="D44" s="501"/>
      <c r="E44" s="493"/>
      <c r="F44" s="492"/>
      <c r="G44" s="492"/>
      <c r="H44" s="492"/>
      <c r="I44" s="217"/>
      <c r="J44" s="218"/>
      <c r="K44" s="147"/>
      <c r="L44" s="148"/>
      <c r="M44" s="148"/>
      <c r="N44" s="148"/>
      <c r="O44" s="154">
        <f t="shared" si="0"/>
        <v>0</v>
      </c>
      <c r="P44" s="490"/>
      <c r="Q44" s="491"/>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9"/>
      <c r="C45" s="500"/>
      <c r="D45" s="501"/>
      <c r="E45" s="493"/>
      <c r="F45" s="492"/>
      <c r="G45" s="492"/>
      <c r="H45" s="492"/>
      <c r="I45" s="217"/>
      <c r="J45" s="218"/>
      <c r="K45" s="147"/>
      <c r="L45" s="148"/>
      <c r="M45" s="148"/>
      <c r="N45" s="148"/>
      <c r="O45" s="154">
        <f t="shared" si="0"/>
        <v>0</v>
      </c>
      <c r="P45" s="490"/>
      <c r="Q45" s="491"/>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9"/>
      <c r="C46" s="500"/>
      <c r="D46" s="501"/>
      <c r="E46" s="493"/>
      <c r="F46" s="492"/>
      <c r="G46" s="492"/>
      <c r="H46" s="492"/>
      <c r="I46" s="217"/>
      <c r="J46" s="218"/>
      <c r="K46" s="147"/>
      <c r="L46" s="148"/>
      <c r="M46" s="148"/>
      <c r="N46" s="148"/>
      <c r="O46" s="154">
        <f t="shared" si="0"/>
        <v>0</v>
      </c>
      <c r="P46" s="490"/>
      <c r="Q46" s="491"/>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9"/>
      <c r="C47" s="500"/>
      <c r="D47" s="501"/>
      <c r="E47" s="493"/>
      <c r="F47" s="492"/>
      <c r="G47" s="492"/>
      <c r="H47" s="492"/>
      <c r="I47" s="217"/>
      <c r="J47" s="218"/>
      <c r="K47" s="147"/>
      <c r="L47" s="148"/>
      <c r="M47" s="148"/>
      <c r="N47" s="148"/>
      <c r="O47" s="154">
        <f t="shared" si="0"/>
        <v>0</v>
      </c>
      <c r="P47" s="490"/>
      <c r="Q47" s="491"/>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9"/>
      <c r="C48" s="500"/>
      <c r="D48" s="501"/>
      <c r="E48" s="494"/>
      <c r="F48" s="495"/>
      <c r="G48" s="495"/>
      <c r="H48" s="495"/>
      <c r="I48" s="219"/>
      <c r="J48" s="220"/>
      <c r="K48" s="149"/>
      <c r="L48" s="150"/>
      <c r="M48" s="150"/>
      <c r="N48" s="148"/>
      <c r="O48" s="154">
        <f>SUM(K48:N48)</f>
        <v>0</v>
      </c>
      <c r="P48" s="490"/>
      <c r="Q48" s="491"/>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5"/>
      <c r="C49" s="506"/>
      <c r="D49" s="507"/>
      <c r="E49" s="636" t="s">
        <v>20</v>
      </c>
      <c r="F49" s="637"/>
      <c r="G49" s="637"/>
      <c r="H49" s="637"/>
      <c r="I49" s="637"/>
      <c r="J49" s="638"/>
      <c r="K49" s="155">
        <f>SUM(K35:K48)</f>
        <v>0</v>
      </c>
      <c r="L49" s="156">
        <f>SUM(L35:L48)</f>
        <v>0</v>
      </c>
      <c r="M49" s="156">
        <f>SUM(M35:M48)</f>
        <v>0</v>
      </c>
      <c r="N49" s="156">
        <f>SUM(N35:N48)</f>
        <v>0</v>
      </c>
      <c r="O49" s="156">
        <f>SUM(K49:N49)</f>
        <v>0</v>
      </c>
      <c r="P49" s="483"/>
      <c r="Q49" s="48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6" t="s">
        <v>249</v>
      </c>
      <c r="C50" s="497"/>
      <c r="D50" s="643"/>
      <c r="E50" s="631" t="s">
        <v>94</v>
      </c>
      <c r="F50" s="301"/>
      <c r="G50" s="301"/>
      <c r="H50" s="301"/>
      <c r="I50" s="301"/>
      <c r="J50" s="632"/>
      <c r="K50" s="480" t="s">
        <v>92</v>
      </c>
      <c r="L50" s="481"/>
      <c r="M50" s="481"/>
      <c r="N50" s="481"/>
      <c r="O50" s="481"/>
      <c r="P50" s="481"/>
      <c r="Q50" s="482"/>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9"/>
      <c r="C51" s="500"/>
      <c r="D51" s="501"/>
      <c r="E51" s="685" t="s">
        <v>97</v>
      </c>
      <c r="F51" s="508"/>
      <c r="G51" s="508" t="s">
        <v>165</v>
      </c>
      <c r="H51" s="508"/>
      <c r="I51" s="113" t="s">
        <v>95</v>
      </c>
      <c r="J51" s="115" t="s">
        <v>96</v>
      </c>
      <c r="K51" s="128" t="s">
        <v>246</v>
      </c>
      <c r="L51" s="127">
        <v>1</v>
      </c>
      <c r="M51" s="127">
        <v>2</v>
      </c>
      <c r="N51" s="127">
        <v>3</v>
      </c>
      <c r="O51" s="127" t="s">
        <v>20</v>
      </c>
      <c r="P51" s="694" t="s">
        <v>81</v>
      </c>
      <c r="Q51" s="695"/>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9"/>
      <c r="C52" s="500"/>
      <c r="D52" s="501"/>
      <c r="E52" s="575" t="s">
        <v>4</v>
      </c>
      <c r="F52" s="576"/>
      <c r="G52" s="639" t="s">
        <v>5</v>
      </c>
      <c r="H52" s="639"/>
      <c r="I52" s="129" t="s">
        <v>9</v>
      </c>
      <c r="J52" s="145" t="s">
        <v>11</v>
      </c>
      <c r="K52" s="157">
        <v>3000</v>
      </c>
      <c r="L52" s="158">
        <v>1000</v>
      </c>
      <c r="M52" s="158">
        <v>1000</v>
      </c>
      <c r="N52" s="158">
        <v>1000</v>
      </c>
      <c r="O52" s="159">
        <f>SUM(L52:N52)</f>
        <v>3000</v>
      </c>
      <c r="P52" s="577"/>
      <c r="Q52" s="696"/>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9"/>
      <c r="C53" s="500"/>
      <c r="D53" s="501"/>
      <c r="E53" s="493"/>
      <c r="F53" s="492"/>
      <c r="G53" s="492"/>
      <c r="H53" s="492"/>
      <c r="I53" s="217"/>
      <c r="J53" s="218"/>
      <c r="K53" s="160"/>
      <c r="L53" s="161"/>
      <c r="M53" s="161"/>
      <c r="N53" s="161"/>
      <c r="O53" s="162">
        <f>SUM(L53:N53)</f>
        <v>0</v>
      </c>
      <c r="P53" s="490"/>
      <c r="Q53" s="491"/>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9"/>
      <c r="C54" s="500"/>
      <c r="D54" s="501"/>
      <c r="E54" s="493"/>
      <c r="F54" s="492"/>
      <c r="G54" s="492"/>
      <c r="H54" s="492"/>
      <c r="I54" s="217"/>
      <c r="J54" s="218"/>
      <c r="K54" s="160"/>
      <c r="L54" s="161"/>
      <c r="M54" s="161"/>
      <c r="N54" s="161"/>
      <c r="O54" s="162">
        <f t="shared" ref="O54:O62" si="1">SUM(L54:N54)</f>
        <v>0</v>
      </c>
      <c r="P54" s="490"/>
      <c r="Q54" s="491"/>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9"/>
      <c r="C55" s="500"/>
      <c r="D55" s="501"/>
      <c r="E55" s="493"/>
      <c r="F55" s="492"/>
      <c r="G55" s="492"/>
      <c r="H55" s="492"/>
      <c r="I55" s="217"/>
      <c r="J55" s="218"/>
      <c r="K55" s="160"/>
      <c r="L55" s="161"/>
      <c r="M55" s="161"/>
      <c r="N55" s="161"/>
      <c r="O55" s="162">
        <f t="shared" si="1"/>
        <v>0</v>
      </c>
      <c r="P55" s="490"/>
      <c r="Q55" s="491"/>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9"/>
      <c r="C56" s="500"/>
      <c r="D56" s="501"/>
      <c r="E56" s="493"/>
      <c r="F56" s="492"/>
      <c r="G56" s="492"/>
      <c r="H56" s="492"/>
      <c r="I56" s="217"/>
      <c r="J56" s="218"/>
      <c r="K56" s="160"/>
      <c r="L56" s="161"/>
      <c r="M56" s="161"/>
      <c r="N56" s="161"/>
      <c r="O56" s="162">
        <f t="shared" si="1"/>
        <v>0</v>
      </c>
      <c r="P56" s="490"/>
      <c r="Q56" s="491"/>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9"/>
      <c r="C57" s="500"/>
      <c r="D57" s="501"/>
      <c r="E57" s="493"/>
      <c r="F57" s="492"/>
      <c r="G57" s="492"/>
      <c r="H57" s="492"/>
      <c r="I57" s="217"/>
      <c r="J57" s="218"/>
      <c r="K57" s="160"/>
      <c r="L57" s="161"/>
      <c r="M57" s="161"/>
      <c r="N57" s="161"/>
      <c r="O57" s="162">
        <f t="shared" si="1"/>
        <v>0</v>
      </c>
      <c r="P57" s="490"/>
      <c r="Q57" s="491"/>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9"/>
      <c r="C58" s="500"/>
      <c r="D58" s="501"/>
      <c r="E58" s="493"/>
      <c r="F58" s="492"/>
      <c r="G58" s="492"/>
      <c r="H58" s="492"/>
      <c r="I58" s="217"/>
      <c r="J58" s="218"/>
      <c r="K58" s="160"/>
      <c r="L58" s="161"/>
      <c r="M58" s="161"/>
      <c r="N58" s="161"/>
      <c r="O58" s="162">
        <f t="shared" si="1"/>
        <v>0</v>
      </c>
      <c r="P58" s="490"/>
      <c r="Q58" s="491"/>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9"/>
      <c r="C59" s="500"/>
      <c r="D59" s="501"/>
      <c r="E59" s="493"/>
      <c r="F59" s="492"/>
      <c r="G59" s="492"/>
      <c r="H59" s="492"/>
      <c r="I59" s="217"/>
      <c r="J59" s="218"/>
      <c r="K59" s="160"/>
      <c r="L59" s="161"/>
      <c r="M59" s="161"/>
      <c r="N59" s="161"/>
      <c r="O59" s="162">
        <f t="shared" si="1"/>
        <v>0</v>
      </c>
      <c r="P59" s="490"/>
      <c r="Q59" s="491"/>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9"/>
      <c r="C60" s="500"/>
      <c r="D60" s="501"/>
      <c r="E60" s="493"/>
      <c r="F60" s="492"/>
      <c r="G60" s="492"/>
      <c r="H60" s="492"/>
      <c r="I60" s="217"/>
      <c r="J60" s="218"/>
      <c r="K60" s="160"/>
      <c r="L60" s="161"/>
      <c r="M60" s="161"/>
      <c r="N60" s="161"/>
      <c r="O60" s="162">
        <f t="shared" si="1"/>
        <v>0</v>
      </c>
      <c r="P60" s="490"/>
      <c r="Q60" s="491"/>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9"/>
      <c r="C61" s="500"/>
      <c r="D61" s="501"/>
      <c r="E61" s="493"/>
      <c r="F61" s="492"/>
      <c r="G61" s="492"/>
      <c r="H61" s="492"/>
      <c r="I61" s="217"/>
      <c r="J61" s="218"/>
      <c r="K61" s="160"/>
      <c r="L61" s="161"/>
      <c r="M61" s="161"/>
      <c r="N61" s="161"/>
      <c r="O61" s="162">
        <f t="shared" si="1"/>
        <v>0</v>
      </c>
      <c r="P61" s="490"/>
      <c r="Q61" s="491"/>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9"/>
      <c r="C62" s="500"/>
      <c r="D62" s="501"/>
      <c r="E62" s="613"/>
      <c r="F62" s="611"/>
      <c r="G62" s="611"/>
      <c r="H62" s="611"/>
      <c r="I62" s="221"/>
      <c r="J62" s="222"/>
      <c r="K62" s="163"/>
      <c r="L62" s="164"/>
      <c r="M62" s="164"/>
      <c r="N62" s="164"/>
      <c r="O62" s="165">
        <f t="shared" si="1"/>
        <v>0</v>
      </c>
      <c r="P62" s="692"/>
      <c r="Q62" s="693"/>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5"/>
      <c r="C63" s="506"/>
      <c r="D63" s="507"/>
      <c r="E63" s="511" t="s">
        <v>20</v>
      </c>
      <c r="F63" s="512"/>
      <c r="G63" s="512"/>
      <c r="H63" s="512"/>
      <c r="I63" s="512"/>
      <c r="J63" s="644"/>
      <c r="K63" s="166">
        <f>SUM(K53:K62)</f>
        <v>0</v>
      </c>
      <c r="L63" s="167">
        <f>SUM(L53:L62)</f>
        <v>0</v>
      </c>
      <c r="M63" s="167">
        <f>SUM(M53:M62)</f>
        <v>0</v>
      </c>
      <c r="N63" s="167">
        <f>SUM(N53:N62)</f>
        <v>0</v>
      </c>
      <c r="O63" s="167">
        <f>SUM(L63:N63)</f>
        <v>0</v>
      </c>
      <c r="P63" s="483"/>
      <c r="Q63" s="48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7"/>
      <c r="Q64" s="117"/>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6" t="s">
        <v>177</v>
      </c>
      <c r="C65" s="497"/>
      <c r="D65" s="643"/>
      <c r="E65" s="651" t="s">
        <v>149</v>
      </c>
      <c r="F65" s="652"/>
      <c r="G65" s="652"/>
      <c r="H65" s="653"/>
      <c r="I65" s="480" t="s">
        <v>166</v>
      </c>
      <c r="J65" s="481"/>
      <c r="K65" s="481"/>
      <c r="L65" s="481"/>
      <c r="M65" s="482"/>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9"/>
      <c r="C66" s="500"/>
      <c r="D66" s="501"/>
      <c r="E66" s="654"/>
      <c r="F66" s="655"/>
      <c r="G66" s="655"/>
      <c r="H66" s="656"/>
      <c r="I66" s="122" t="s">
        <v>6</v>
      </c>
      <c r="J66" s="75" t="s">
        <v>7</v>
      </c>
      <c r="K66" s="116" t="s">
        <v>8</v>
      </c>
      <c r="L66" s="123" t="s">
        <v>312</v>
      </c>
      <c r="M66" s="115"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9"/>
      <c r="C67" s="500"/>
      <c r="D67" s="501"/>
      <c r="E67" s="657"/>
      <c r="F67" s="658"/>
      <c r="G67" s="658"/>
      <c r="H67" s="659"/>
      <c r="I67" s="168"/>
      <c r="J67" s="169"/>
      <c r="K67" s="170"/>
      <c r="L67" s="171"/>
      <c r="M67" s="172">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9"/>
      <c r="C68" s="500"/>
      <c r="D68" s="501"/>
      <c r="E68" s="657"/>
      <c r="F68" s="658"/>
      <c r="G68" s="658"/>
      <c r="H68" s="659"/>
      <c r="I68" s="168"/>
      <c r="J68" s="169"/>
      <c r="K68" s="170"/>
      <c r="L68" s="171"/>
      <c r="M68" s="172">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9"/>
      <c r="C69" s="500"/>
      <c r="D69" s="501"/>
      <c r="E69" s="686"/>
      <c r="F69" s="687"/>
      <c r="G69" s="687"/>
      <c r="H69" s="688"/>
      <c r="I69" s="173"/>
      <c r="J69" s="174"/>
      <c r="K69" s="175"/>
      <c r="L69" s="176"/>
      <c r="M69" s="177">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5"/>
      <c r="C70" s="506"/>
      <c r="D70" s="507"/>
      <c r="E70" s="689" t="s">
        <v>72</v>
      </c>
      <c r="F70" s="690"/>
      <c r="G70" s="690"/>
      <c r="H70" s="691"/>
      <c r="I70" s="178">
        <f>SUM(I67:I69)</f>
        <v>0</v>
      </c>
      <c r="J70" s="179">
        <f>SUM(J67:J69)</f>
        <v>0</v>
      </c>
      <c r="K70" s="180">
        <f>SUM(K67:K69)</f>
        <v>0</v>
      </c>
      <c r="L70" s="181"/>
      <c r="M70" s="182">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7"/>
      <c r="C71" s="117"/>
      <c r="D71" s="117"/>
      <c r="E71" s="117"/>
      <c r="F71" s="117"/>
      <c r="G71" s="117"/>
      <c r="H71" s="117"/>
      <c r="I71" s="117"/>
      <c r="J71" s="117"/>
      <c r="K71" s="117"/>
      <c r="L71" s="117"/>
      <c r="M71" s="117"/>
      <c r="N71" s="117"/>
      <c r="O71" s="117"/>
      <c r="P71" s="117"/>
      <c r="Q71" s="117"/>
    </row>
    <row r="72" spans="1:335" s="45" customFormat="1" ht="33" customHeight="1" x14ac:dyDescent="0.25">
      <c r="A72" s="9"/>
      <c r="B72" s="645" t="s">
        <v>201</v>
      </c>
      <c r="C72" s="646"/>
      <c r="D72" s="646"/>
      <c r="E72" s="647"/>
      <c r="F72" s="485" t="s">
        <v>166</v>
      </c>
      <c r="G72" s="486"/>
      <c r="H72" s="486"/>
      <c r="I72" s="486"/>
      <c r="J72" s="487"/>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8"/>
      <c r="C73" s="649"/>
      <c r="D73" s="649"/>
      <c r="E73" s="650"/>
      <c r="F73" s="95" t="str">
        <f>J9</f>
        <v>Periode 1</v>
      </c>
      <c r="G73" s="113" t="str">
        <f>L9</f>
        <v>Periode 2</v>
      </c>
      <c r="H73" s="113" t="str">
        <f>N9</f>
        <v>Periode 3</v>
      </c>
      <c r="I73" s="116" t="s">
        <v>312</v>
      </c>
      <c r="J73" s="115"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40" t="s">
        <v>98</v>
      </c>
      <c r="C74" s="641"/>
      <c r="D74" s="641"/>
      <c r="E74" s="642"/>
      <c r="F74" s="183">
        <f>I13</f>
        <v>0</v>
      </c>
      <c r="G74" s="184">
        <f>K13</f>
        <v>0</v>
      </c>
      <c r="H74" s="184">
        <f>M13</f>
        <v>0</v>
      </c>
      <c r="I74" s="184">
        <f>I20</f>
        <v>0</v>
      </c>
      <c r="J74" s="185">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40" t="s">
        <v>167</v>
      </c>
      <c r="C75" s="641"/>
      <c r="D75" s="641"/>
      <c r="E75" s="642"/>
      <c r="F75" s="183">
        <f>H25</f>
        <v>0</v>
      </c>
      <c r="G75" s="184">
        <f>I25</f>
        <v>0</v>
      </c>
      <c r="H75" s="184">
        <f>J25</f>
        <v>0</v>
      </c>
      <c r="I75" s="184">
        <f>K25</f>
        <v>0</v>
      </c>
      <c r="J75" s="185">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40" t="s">
        <v>168</v>
      </c>
      <c r="C76" s="641"/>
      <c r="D76" s="641"/>
      <c r="E76" s="642"/>
      <c r="F76" s="183">
        <f>H30</f>
        <v>0</v>
      </c>
      <c r="G76" s="184">
        <f>I30</f>
        <v>0</v>
      </c>
      <c r="H76" s="184">
        <f>J30</f>
        <v>0</v>
      </c>
      <c r="I76" s="186"/>
      <c r="J76" s="185">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40" t="s">
        <v>99</v>
      </c>
      <c r="C77" s="641"/>
      <c r="D77" s="641"/>
      <c r="E77" s="642"/>
      <c r="F77" s="183">
        <f>K49</f>
        <v>0</v>
      </c>
      <c r="G77" s="184">
        <f>L49</f>
        <v>0</v>
      </c>
      <c r="H77" s="184">
        <f>M49</f>
        <v>0</v>
      </c>
      <c r="I77" s="184">
        <f>N49</f>
        <v>0</v>
      </c>
      <c r="J77" s="185">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6" t="s">
        <v>100</v>
      </c>
      <c r="C78" s="677"/>
      <c r="D78" s="677"/>
      <c r="E78" s="678"/>
      <c r="F78" s="187">
        <f>L63</f>
        <v>0</v>
      </c>
      <c r="G78" s="188">
        <f>M63</f>
        <v>0</v>
      </c>
      <c r="H78" s="188">
        <f>N63</f>
        <v>0</v>
      </c>
      <c r="I78" s="186"/>
      <c r="J78" s="189">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9" t="s">
        <v>247</v>
      </c>
      <c r="C79" s="680"/>
      <c r="D79" s="680"/>
      <c r="E79" s="681"/>
      <c r="F79" s="190">
        <f>SUM(F74:F78)</f>
        <v>0</v>
      </c>
      <c r="G79" s="191">
        <f>SUM(G74:G78)</f>
        <v>0</v>
      </c>
      <c r="H79" s="191">
        <f>SUM(H74:H78)</f>
        <v>0</v>
      </c>
      <c r="I79" s="191">
        <f>SUM(I74:I78)</f>
        <v>0</v>
      </c>
      <c r="J79" s="192">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9" t="s">
        <v>101</v>
      </c>
      <c r="C80" s="680"/>
      <c r="D80" s="680"/>
      <c r="E80" s="681"/>
      <c r="F80" s="193">
        <f>I70</f>
        <v>0</v>
      </c>
      <c r="G80" s="194">
        <f>J70</f>
        <v>0</v>
      </c>
      <c r="H80" s="194">
        <f>K70</f>
        <v>0</v>
      </c>
      <c r="I80" s="181"/>
      <c r="J80" s="192">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2" t="s">
        <v>20</v>
      </c>
      <c r="C81" s="683"/>
      <c r="D81" s="683"/>
      <c r="E81" s="684"/>
      <c r="F81" s="190">
        <f>F79-F80</f>
        <v>0</v>
      </c>
      <c r="G81" s="191">
        <f>G79-G80</f>
        <v>0</v>
      </c>
      <c r="H81" s="191">
        <f>H79-H80</f>
        <v>0</v>
      </c>
      <c r="I81" s="191">
        <f>I79</f>
        <v>0</v>
      </c>
      <c r="J81" s="192">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5" t="s">
        <v>339</v>
      </c>
      <c r="C83" s="586"/>
      <c r="D83" s="587"/>
      <c r="E83" s="598" t="s">
        <v>144</v>
      </c>
      <c r="F83" s="599"/>
      <c r="G83" s="539" t="s">
        <v>153</v>
      </c>
      <c r="H83" s="539"/>
      <c r="I83" s="539"/>
      <c r="J83" s="539"/>
      <c r="K83" s="539"/>
      <c r="L83" s="539"/>
      <c r="M83" s="599" t="s">
        <v>143</v>
      </c>
      <c r="N83" s="599"/>
      <c r="O83" s="539" t="s">
        <v>145</v>
      </c>
      <c r="P83" s="539"/>
      <c r="Q83" s="102"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8"/>
      <c r="C84" s="589"/>
      <c r="D84" s="590"/>
      <c r="E84" s="621">
        <f>J81</f>
        <v>0</v>
      </c>
      <c r="F84" s="614"/>
      <c r="G84" s="541" t="s">
        <v>148</v>
      </c>
      <c r="H84" s="541"/>
      <c r="I84" s="608">
        <f>J81*K84</f>
        <v>0</v>
      </c>
      <c r="J84" s="608"/>
      <c r="K84" s="606">
        <v>0.65</v>
      </c>
      <c r="L84" s="606"/>
      <c r="M84" s="101">
        <f>E84*(100%-K84)</f>
        <v>0</v>
      </c>
      <c r="N84" s="212" t="str">
        <f>IF(I85=0,"-",M84/E84)</f>
        <v>-</v>
      </c>
      <c r="O84" s="614">
        <f>M85+I85</f>
        <v>0</v>
      </c>
      <c r="P84" s="614"/>
      <c r="Q84" s="602">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1"/>
      <c r="C85" s="592"/>
      <c r="D85" s="593"/>
      <c r="E85" s="622"/>
      <c r="F85" s="615"/>
      <c r="G85" s="605" t="s">
        <v>142</v>
      </c>
      <c r="H85" s="605"/>
      <c r="I85" s="675">
        <v>0</v>
      </c>
      <c r="J85" s="675"/>
      <c r="K85" s="607" t="str">
        <f>IF(E84=0,"-",I85/E84)</f>
        <v>-</v>
      </c>
      <c r="L85" s="607"/>
      <c r="M85" s="103">
        <f>P93</f>
        <v>0</v>
      </c>
      <c r="N85" s="146" t="str">
        <f>IF(I85=0,"-",M85/E84)</f>
        <v>-</v>
      </c>
      <c r="O85" s="615"/>
      <c r="P85" s="615"/>
      <c r="Q85" s="603"/>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1"/>
      <c r="C86" s="592"/>
      <c r="D86" s="594"/>
      <c r="E86" s="616"/>
      <c r="F86" s="617"/>
      <c r="G86" s="617"/>
      <c r="H86" s="617"/>
      <c r="I86" s="617"/>
      <c r="J86" s="617"/>
      <c r="K86" s="617"/>
      <c r="L86" s="617"/>
      <c r="M86" s="617"/>
      <c r="N86" s="617"/>
      <c r="O86" s="617"/>
      <c r="P86" s="617"/>
      <c r="Q86" s="618"/>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1"/>
      <c r="C87" s="592"/>
      <c r="D87" s="593"/>
      <c r="E87" s="612" t="s">
        <v>169</v>
      </c>
      <c r="F87" s="604"/>
      <c r="G87" s="604"/>
      <c r="H87" s="604"/>
      <c r="I87" s="604" t="s">
        <v>147</v>
      </c>
      <c r="J87" s="604"/>
      <c r="K87" s="604"/>
      <c r="L87" s="604"/>
      <c r="M87" s="604"/>
      <c r="N87" s="604"/>
      <c r="O87" s="604"/>
      <c r="P87" s="619" t="s">
        <v>93</v>
      </c>
      <c r="Q87" s="620"/>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1"/>
      <c r="C88" s="592"/>
      <c r="D88" s="593"/>
      <c r="E88" s="493"/>
      <c r="F88" s="492"/>
      <c r="G88" s="492"/>
      <c r="H88" s="492"/>
      <c r="I88" s="492"/>
      <c r="J88" s="492"/>
      <c r="K88" s="492"/>
      <c r="L88" s="492"/>
      <c r="M88" s="492"/>
      <c r="N88" s="492"/>
      <c r="O88" s="492"/>
      <c r="P88" s="600"/>
      <c r="Q88" s="601"/>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1"/>
      <c r="C89" s="592"/>
      <c r="D89" s="593"/>
      <c r="E89" s="493"/>
      <c r="F89" s="492"/>
      <c r="G89" s="492"/>
      <c r="H89" s="492"/>
      <c r="I89" s="492"/>
      <c r="J89" s="492"/>
      <c r="K89" s="492"/>
      <c r="L89" s="492"/>
      <c r="M89" s="492"/>
      <c r="N89" s="492"/>
      <c r="O89" s="492"/>
      <c r="P89" s="600"/>
      <c r="Q89" s="601"/>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1"/>
      <c r="C90" s="592"/>
      <c r="D90" s="593"/>
      <c r="E90" s="493"/>
      <c r="F90" s="492"/>
      <c r="G90" s="492"/>
      <c r="H90" s="492"/>
      <c r="I90" s="492"/>
      <c r="J90" s="492"/>
      <c r="K90" s="492"/>
      <c r="L90" s="492"/>
      <c r="M90" s="492"/>
      <c r="N90" s="492"/>
      <c r="O90" s="492"/>
      <c r="P90" s="600"/>
      <c r="Q90" s="601"/>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1"/>
      <c r="C91" s="592"/>
      <c r="D91" s="593"/>
      <c r="E91" s="493"/>
      <c r="F91" s="492"/>
      <c r="G91" s="492"/>
      <c r="H91" s="492"/>
      <c r="I91" s="492"/>
      <c r="J91" s="492"/>
      <c r="K91" s="492"/>
      <c r="L91" s="492"/>
      <c r="M91" s="492"/>
      <c r="N91" s="492"/>
      <c r="O91" s="492"/>
      <c r="P91" s="600"/>
      <c r="Q91" s="601"/>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1"/>
      <c r="C92" s="592"/>
      <c r="D92" s="593"/>
      <c r="E92" s="613"/>
      <c r="F92" s="611"/>
      <c r="G92" s="611"/>
      <c r="H92" s="611"/>
      <c r="I92" s="611"/>
      <c r="J92" s="611"/>
      <c r="K92" s="611"/>
      <c r="L92" s="611"/>
      <c r="M92" s="611"/>
      <c r="N92" s="611"/>
      <c r="O92" s="611"/>
      <c r="P92" s="609"/>
      <c r="Q92" s="610"/>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5"/>
      <c r="C93" s="596"/>
      <c r="D93" s="597"/>
      <c r="E93" s="583" t="s">
        <v>20</v>
      </c>
      <c r="F93" s="584"/>
      <c r="G93" s="584"/>
      <c r="H93" s="584"/>
      <c r="I93" s="584"/>
      <c r="J93" s="584"/>
      <c r="K93" s="584"/>
      <c r="L93" s="584"/>
      <c r="M93" s="584"/>
      <c r="N93" s="584"/>
      <c r="O93" s="584"/>
      <c r="P93" s="581">
        <f>SUM(P88:Q92)</f>
        <v>0</v>
      </c>
      <c r="Q93" s="582"/>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6" t="s">
        <v>313</v>
      </c>
      <c r="C95" s="570"/>
      <c r="D95" s="571"/>
      <c r="E95" s="538" t="s">
        <v>95</v>
      </c>
      <c r="F95" s="539"/>
      <c r="G95" s="112" t="s">
        <v>12</v>
      </c>
      <c r="H95" s="112" t="s">
        <v>21</v>
      </c>
      <c r="I95" s="112" t="s">
        <v>13</v>
      </c>
      <c r="J95" s="112" t="s">
        <v>14</v>
      </c>
      <c r="K95" s="112" t="s">
        <v>15</v>
      </c>
      <c r="L95" s="112" t="s">
        <v>16</v>
      </c>
      <c r="M95" s="112" t="s">
        <v>17</v>
      </c>
      <c r="N95" s="112" t="s">
        <v>18</v>
      </c>
      <c r="O95" s="112" t="s">
        <v>19</v>
      </c>
      <c r="P95" s="109" t="s">
        <v>22</v>
      </c>
      <c r="Q95" s="546"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2"/>
      <c r="C96" s="573"/>
      <c r="D96" s="574"/>
      <c r="E96" s="540" t="s">
        <v>170</v>
      </c>
      <c r="F96" s="541"/>
      <c r="G96" s="83" t="s">
        <v>74</v>
      </c>
      <c r="H96" s="110" t="s">
        <v>102</v>
      </c>
      <c r="I96" s="110" t="s">
        <v>102</v>
      </c>
      <c r="J96" s="110" t="s">
        <v>102</v>
      </c>
      <c r="K96" s="110" t="s">
        <v>102</v>
      </c>
      <c r="L96" s="110" t="s">
        <v>102</v>
      </c>
      <c r="M96" s="110" t="s">
        <v>102</v>
      </c>
      <c r="N96" s="110" t="s">
        <v>102</v>
      </c>
      <c r="O96" s="110" t="s">
        <v>102</v>
      </c>
      <c r="P96" s="111" t="s">
        <v>102</v>
      </c>
      <c r="Q96" s="547"/>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5"/>
      <c r="C97" s="576"/>
      <c r="D97" s="577"/>
      <c r="E97" s="540" t="s">
        <v>171</v>
      </c>
      <c r="F97" s="541"/>
      <c r="G97" s="208"/>
      <c r="H97" s="209"/>
      <c r="I97" s="209"/>
      <c r="J97" s="209"/>
      <c r="K97" s="209"/>
      <c r="L97" s="209"/>
      <c r="M97" s="209"/>
      <c r="N97" s="209"/>
      <c r="O97" s="209"/>
      <c r="P97" s="210"/>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5"/>
      <c r="C98" s="576"/>
      <c r="D98" s="577"/>
      <c r="E98" s="540" t="s">
        <v>281</v>
      </c>
      <c r="F98" s="541"/>
      <c r="G98" s="534">
        <f>$J$81*G97</f>
        <v>0</v>
      </c>
      <c r="H98" s="534">
        <f t="shared" ref="H98:P98" si="3">IF(H96="Nein | Nej",0,$J$81*H97)</f>
        <v>0</v>
      </c>
      <c r="I98" s="534">
        <f t="shared" si="3"/>
        <v>0</v>
      </c>
      <c r="J98" s="534">
        <f t="shared" si="3"/>
        <v>0</v>
      </c>
      <c r="K98" s="534">
        <f t="shared" si="3"/>
        <v>0</v>
      </c>
      <c r="L98" s="534">
        <f t="shared" si="3"/>
        <v>0</v>
      </c>
      <c r="M98" s="534">
        <f t="shared" si="3"/>
        <v>0</v>
      </c>
      <c r="N98" s="534">
        <f t="shared" si="3"/>
        <v>0</v>
      </c>
      <c r="O98" s="534">
        <f t="shared" si="3"/>
        <v>0</v>
      </c>
      <c r="P98" s="536">
        <f t="shared" si="3"/>
        <v>0</v>
      </c>
      <c r="Q98" s="544">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8"/>
      <c r="C99" s="579"/>
      <c r="D99" s="580"/>
      <c r="E99" s="542"/>
      <c r="F99" s="543"/>
      <c r="G99" s="535"/>
      <c r="H99" s="535"/>
      <c r="I99" s="535"/>
      <c r="J99" s="535"/>
      <c r="K99" s="535"/>
      <c r="L99" s="535"/>
      <c r="M99" s="535"/>
      <c r="N99" s="535"/>
      <c r="O99" s="535"/>
      <c r="P99" s="537"/>
      <c r="Q99" s="545"/>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nw13edHp+KXXjSv3cXNHv7O9O3NDJpW/PEagg89nIOBOI/Rgs7njkomjU9dcBsmHqrZbMGTiVEZEs06B2XlRMw==" saltValue="uQmGfKPsyBj9nG+Oy7rRIQ=="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461" priority="9" operator="equal">
      <formula>1</formula>
    </cfRule>
    <cfRule type="cellIs" dxfId="460" priority="32" operator="lessThan">
      <formula>1</formula>
    </cfRule>
    <cfRule type="cellIs" dxfId="459" priority="33" operator="greaterThan">
      <formula>100%</formula>
    </cfRule>
  </conditionalFormatting>
  <conditionalFormatting sqref="Q84">
    <cfRule type="cellIs" dxfId="458" priority="31" operator="notEqual">
      <formula>0</formula>
    </cfRule>
  </conditionalFormatting>
  <conditionalFormatting sqref="H97 P98">
    <cfRule type="expression" dxfId="457" priority="28">
      <formula>$P$96="Nein | Nej"</formula>
    </cfRule>
  </conditionalFormatting>
  <conditionalFormatting sqref="G97">
    <cfRule type="expression" dxfId="456" priority="30">
      <formula>$G$96="Nein | Nej"</formula>
    </cfRule>
  </conditionalFormatting>
  <conditionalFormatting sqref="I97">
    <cfRule type="expression" dxfId="455" priority="26">
      <formula>$I$96="Nein | Nej"</formula>
    </cfRule>
  </conditionalFormatting>
  <conditionalFormatting sqref="J97">
    <cfRule type="expression" dxfId="454" priority="24">
      <formula>$J$96="Nein | Nej"</formula>
    </cfRule>
  </conditionalFormatting>
  <conditionalFormatting sqref="J97">
    <cfRule type="expression" dxfId="453" priority="23">
      <formula>$J$96="Ja"</formula>
    </cfRule>
  </conditionalFormatting>
  <conditionalFormatting sqref="I97">
    <cfRule type="expression" dxfId="452" priority="25">
      <formula>$I$96="Ja"</formula>
    </cfRule>
  </conditionalFormatting>
  <conditionalFormatting sqref="H97">
    <cfRule type="expression" dxfId="451" priority="27">
      <formula>$H$96="Ja"</formula>
    </cfRule>
  </conditionalFormatting>
  <conditionalFormatting sqref="G97">
    <cfRule type="expression" dxfId="450" priority="29">
      <formula>$G$96="Ja"</formula>
    </cfRule>
  </conditionalFormatting>
  <conditionalFormatting sqref="K97">
    <cfRule type="expression" dxfId="449" priority="22">
      <formula>$K$96="Nein | Nej"</formula>
    </cfRule>
  </conditionalFormatting>
  <conditionalFormatting sqref="K97">
    <cfRule type="expression" dxfId="448" priority="21">
      <formula>$K$96="Ja"</formula>
    </cfRule>
  </conditionalFormatting>
  <conditionalFormatting sqref="L97">
    <cfRule type="expression" dxfId="447" priority="20">
      <formula>$L$96="Nein | Nej"</formula>
    </cfRule>
  </conditionalFormatting>
  <conditionalFormatting sqref="L97">
    <cfRule type="expression" dxfId="446" priority="19">
      <formula>$L$96="Ja"</formula>
    </cfRule>
  </conditionalFormatting>
  <conditionalFormatting sqref="M97">
    <cfRule type="expression" dxfId="445" priority="18">
      <formula>$M$96="Nein | Nej"</formula>
    </cfRule>
  </conditionalFormatting>
  <conditionalFormatting sqref="M97">
    <cfRule type="expression" dxfId="444" priority="17">
      <formula>$M$96="Ja"</formula>
    </cfRule>
  </conditionalFormatting>
  <conditionalFormatting sqref="N97">
    <cfRule type="expression" dxfId="443" priority="16">
      <formula>$N$96="Nein | Nej"</formula>
    </cfRule>
  </conditionalFormatting>
  <conditionalFormatting sqref="N97">
    <cfRule type="expression" dxfId="442" priority="15">
      <formula>$N$96="Ja"</formula>
    </cfRule>
  </conditionalFormatting>
  <conditionalFormatting sqref="O97">
    <cfRule type="expression" dxfId="441" priority="14">
      <formula>$O$96="Nein | Nej"</formula>
    </cfRule>
  </conditionalFormatting>
  <conditionalFormatting sqref="O97">
    <cfRule type="expression" dxfId="440" priority="13">
      <formula>$O$96="Ja"</formula>
    </cfRule>
  </conditionalFormatting>
  <conditionalFormatting sqref="P97">
    <cfRule type="expression" dxfId="439" priority="12">
      <formula>$P$96="Nein | Nej"</formula>
    </cfRule>
  </conditionalFormatting>
  <conditionalFormatting sqref="P97">
    <cfRule type="expression" dxfId="438" priority="11">
      <formula>$P$96="Ja"</formula>
    </cfRule>
  </conditionalFormatting>
  <conditionalFormatting sqref="Q84:Q85">
    <cfRule type="cellIs" dxfId="437" priority="10" operator="equal">
      <formula>0</formula>
    </cfRule>
  </conditionalFormatting>
  <conditionalFormatting sqref="H98">
    <cfRule type="expression" dxfId="436" priority="8">
      <formula>$H$96="Nein | Nej"</formula>
    </cfRule>
  </conditionalFormatting>
  <conditionalFormatting sqref="I98">
    <cfRule type="expression" dxfId="435" priority="7">
      <formula>$I$96="Nein | Nej"</formula>
    </cfRule>
  </conditionalFormatting>
  <conditionalFormatting sqref="J98:J99">
    <cfRule type="expression" dxfId="434" priority="6">
      <formula>$J$96="Nein | Nej"</formula>
    </cfRule>
  </conditionalFormatting>
  <conditionalFormatting sqref="K98:K99">
    <cfRule type="expression" dxfId="433" priority="5">
      <formula>$K$96="Nein | Nej"</formula>
    </cfRule>
  </conditionalFormatting>
  <conditionalFormatting sqref="L98:L99">
    <cfRule type="expression" dxfId="432" priority="4">
      <formula>$L$96="Nein | Nej"</formula>
    </cfRule>
  </conditionalFormatting>
  <conditionalFormatting sqref="M98:M99">
    <cfRule type="expression" dxfId="431" priority="3">
      <formula>$M$96="Nein | Nej"</formula>
    </cfRule>
  </conditionalFormatting>
  <conditionalFormatting sqref="N98:N99">
    <cfRule type="expression" dxfId="430" priority="2">
      <formula>$N$96="Nein | Nej"</formula>
    </cfRule>
  </conditionalFormatting>
  <conditionalFormatting sqref="O98:O99">
    <cfRule type="expression" dxfId="429" priority="1">
      <formula>$O$96="Nein | Nej"</formula>
    </cfRule>
  </conditionalFormatting>
  <dataValidations disablePrompts="1" count="15">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decimal" operator="greaterThanOrEqual" allowBlank="1" showInputMessage="1" showErrorMessage="1" sqref="K34:O48 I67:K69 P88:Q92 K52:N6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custom" allowBlank="1" showInputMessage="1" showErrorMessage="1" sqref="G96">
      <formula1>"Ja"</formula1>
    </dataValidation>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allowBlank="1" showInputMessage="1" showErrorMessage="1" error="Bitte tragen Sie entweder &quot;DE&quot; oder DK&quot; ein. | Venligst indsæt enten &quot;DE&quot; eller &quot;DK&quot;" sqref="D3"/>
  </dataValidations>
  <pageMargins left="0.25" right="0.25" top="0.75" bottom="0.75" header="0.3" footer="0.3"/>
  <pageSetup paperSize="9" scale="54" fitToHeight="2" orientation="landscape" r:id="rId1"/>
  <headerFooter alignWithMargins="0">
    <oddHeader>&amp;L&amp;"-,Fett"&amp;16 4. Partnerbudget Projektpartner 1</oddHeader>
    <oddFooter>&amp;L&amp;"-,Fett"&amp;KFF0000Budgetmodel 2 - Version 2.0.6&amp;R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K1" sqref="K1:K6"/>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7" t="s">
        <v>209</v>
      </c>
      <c r="C1" s="558"/>
      <c r="D1" s="558"/>
      <c r="E1" s="558"/>
      <c r="F1" s="558"/>
      <c r="G1" s="558"/>
      <c r="H1" s="558"/>
      <c r="I1" s="559"/>
      <c r="J1" s="42"/>
      <c r="K1" s="531" t="s">
        <v>152</v>
      </c>
      <c r="L1" s="522" t="s">
        <v>158</v>
      </c>
      <c r="M1" s="523"/>
      <c r="N1" s="523"/>
      <c r="O1" s="523"/>
      <c r="P1" s="523"/>
      <c r="Q1" s="5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8" t="s">
        <v>85</v>
      </c>
      <c r="C2" s="569"/>
      <c r="D2" s="625" t="str">
        <f>IF('Angaben-Oplysninger'!E4="","",'Angaben-Oplysninger'!E4)</f>
        <v/>
      </c>
      <c r="E2" s="625"/>
      <c r="F2" s="569" t="s">
        <v>86</v>
      </c>
      <c r="G2" s="569"/>
      <c r="H2" s="626" t="str">
        <f>K85</f>
        <v>-</v>
      </c>
      <c r="I2" s="627"/>
      <c r="J2" s="44"/>
      <c r="K2" s="532"/>
      <c r="L2" s="525"/>
      <c r="M2" s="526"/>
      <c r="N2" s="526"/>
      <c r="O2" s="526"/>
      <c r="P2" s="526"/>
      <c r="Q2" s="527"/>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8" t="s">
        <v>87</v>
      </c>
      <c r="C3" s="569"/>
      <c r="D3" s="625" t="str">
        <f>IF('Angaben-Oplysninger'!F14="","",'Angaben-Oplysninger'!F14)</f>
        <v/>
      </c>
      <c r="E3" s="625"/>
      <c r="F3" s="569" t="s">
        <v>88</v>
      </c>
      <c r="G3" s="569"/>
      <c r="H3" s="629">
        <f>J81</f>
        <v>0</v>
      </c>
      <c r="I3" s="630"/>
      <c r="J3" s="44"/>
      <c r="K3" s="532"/>
      <c r="L3" s="525"/>
      <c r="M3" s="526"/>
      <c r="N3" s="526"/>
      <c r="O3" s="526"/>
      <c r="P3" s="526"/>
      <c r="Q3" s="527"/>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8" t="s">
        <v>113</v>
      </c>
      <c r="C4" s="569"/>
      <c r="D4" s="625" t="str">
        <f>IF('Angaben-Oplysninger'!D14="","",'Angaben-Oplysninger'!D14)</f>
        <v/>
      </c>
      <c r="E4" s="625"/>
      <c r="F4" s="569" t="s">
        <v>89</v>
      </c>
      <c r="G4" s="569"/>
      <c r="H4" s="629">
        <f>I85</f>
        <v>0</v>
      </c>
      <c r="I4" s="630"/>
      <c r="J4" s="44"/>
      <c r="K4" s="532"/>
      <c r="L4" s="525"/>
      <c r="M4" s="526"/>
      <c r="N4" s="526"/>
      <c r="O4" s="526"/>
      <c r="P4" s="526"/>
      <c r="Q4" s="527"/>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3" t="s">
        <v>114</v>
      </c>
      <c r="C5" s="624"/>
      <c r="D5" s="628" t="str">
        <f>'Angaben-Oplysninger'!C14</f>
        <v>Projektpartner 2</v>
      </c>
      <c r="E5" s="628"/>
      <c r="F5" s="624" t="s">
        <v>90</v>
      </c>
      <c r="G5" s="624"/>
      <c r="H5" s="566" t="str">
        <f>IF(H2="-","-",H3*(100%-H2))</f>
        <v>-</v>
      </c>
      <c r="I5" s="567"/>
      <c r="J5" s="44"/>
      <c r="K5" s="532"/>
      <c r="L5" s="525"/>
      <c r="M5" s="526"/>
      <c r="N5" s="526"/>
      <c r="O5" s="526"/>
      <c r="P5" s="526"/>
      <c r="Q5" s="527"/>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3"/>
      <c r="L6" s="528"/>
      <c r="M6" s="529"/>
      <c r="N6" s="529"/>
      <c r="O6" s="529"/>
      <c r="P6" s="529"/>
      <c r="Q6" s="530"/>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60" t="s">
        <v>340</v>
      </c>
      <c r="C8" s="561"/>
      <c r="D8" s="561"/>
      <c r="E8" s="631" t="s">
        <v>159</v>
      </c>
      <c r="F8" s="301"/>
      <c r="G8" s="301"/>
      <c r="H8" s="301"/>
      <c r="I8" s="301"/>
      <c r="J8" s="301"/>
      <c r="K8" s="301"/>
      <c r="L8" s="301"/>
      <c r="M8" s="301"/>
      <c r="N8" s="301"/>
      <c r="O8" s="301"/>
      <c r="P8" s="301"/>
      <c r="Q8" s="632"/>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2"/>
      <c r="C9" s="563"/>
      <c r="D9" s="563"/>
      <c r="E9" s="114" t="s">
        <v>108</v>
      </c>
      <c r="F9" s="508" t="s">
        <v>335</v>
      </c>
      <c r="G9" s="508"/>
      <c r="H9" s="113" t="s">
        <v>243</v>
      </c>
      <c r="I9" s="113" t="s">
        <v>80</v>
      </c>
      <c r="J9" s="113" t="s">
        <v>6</v>
      </c>
      <c r="K9" s="113" t="s">
        <v>80</v>
      </c>
      <c r="L9" s="113" t="s">
        <v>7</v>
      </c>
      <c r="M9" s="113" t="s">
        <v>80</v>
      </c>
      <c r="N9" s="113" t="s">
        <v>8</v>
      </c>
      <c r="O9" s="113" t="s">
        <v>20</v>
      </c>
      <c r="P9" s="508" t="s">
        <v>336</v>
      </c>
      <c r="Q9" s="635"/>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2"/>
      <c r="C10" s="563"/>
      <c r="D10" s="563"/>
      <c r="E10" s="47" t="s">
        <v>334</v>
      </c>
      <c r="F10" s="492"/>
      <c r="G10" s="492"/>
      <c r="H10" s="202">
        <f>IF($D$3="DE",62,IF($D$3="DK",68,0))</f>
        <v>0</v>
      </c>
      <c r="I10" s="213"/>
      <c r="J10" s="200">
        <f>$H10*I10*1720</f>
        <v>0</v>
      </c>
      <c r="K10" s="213">
        <v>0</v>
      </c>
      <c r="L10" s="200">
        <f>$H10*K10*1720</f>
        <v>0</v>
      </c>
      <c r="M10" s="213">
        <v>0</v>
      </c>
      <c r="N10" s="200">
        <f>$H10*M10*1720</f>
        <v>0</v>
      </c>
      <c r="O10" s="204">
        <f>J10+L10+N10</f>
        <v>0</v>
      </c>
      <c r="P10" s="518"/>
      <c r="Q10" s="633"/>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2"/>
      <c r="C11" s="563"/>
      <c r="D11" s="563"/>
      <c r="E11" s="47" t="s">
        <v>83</v>
      </c>
      <c r="F11" s="492"/>
      <c r="G11" s="492"/>
      <c r="H11" s="202">
        <f>IF($D$3="DE",46,IF($D$3="DK",51,0))</f>
        <v>0</v>
      </c>
      <c r="I11" s="213">
        <v>0</v>
      </c>
      <c r="J11" s="200">
        <f>$H11*I11*1720</f>
        <v>0</v>
      </c>
      <c r="K11" s="213">
        <v>0</v>
      </c>
      <c r="L11" s="200">
        <f>$H11*K11*1720</f>
        <v>0</v>
      </c>
      <c r="M11" s="213">
        <v>0</v>
      </c>
      <c r="N11" s="200">
        <f>$H11*M11*1720</f>
        <v>0</v>
      </c>
      <c r="O11" s="204">
        <f>J11+L11+N11</f>
        <v>0</v>
      </c>
      <c r="P11" s="518"/>
      <c r="Q11" s="633"/>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2"/>
      <c r="C12" s="563"/>
      <c r="D12" s="563"/>
      <c r="E12" s="48" t="s">
        <v>84</v>
      </c>
      <c r="F12" s="611"/>
      <c r="G12" s="611"/>
      <c r="H12" s="203">
        <f>IF($D$3="DE",31,IF($D$3="DK",33,0))</f>
        <v>0</v>
      </c>
      <c r="I12" s="214">
        <v>0</v>
      </c>
      <c r="J12" s="201">
        <f>$H12*I12*1720</f>
        <v>0</v>
      </c>
      <c r="K12" s="214">
        <v>0</v>
      </c>
      <c r="L12" s="201">
        <f>$H12*K12*1720</f>
        <v>0</v>
      </c>
      <c r="M12" s="214">
        <v>0</v>
      </c>
      <c r="N12" s="201">
        <f>$H12*M12*1720</f>
        <v>0</v>
      </c>
      <c r="O12" s="205">
        <f>J12+L12+N12</f>
        <v>0</v>
      </c>
      <c r="P12" s="519"/>
      <c r="Q12" s="63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4"/>
      <c r="C13" s="565"/>
      <c r="D13" s="565"/>
      <c r="E13" s="511" t="s">
        <v>20</v>
      </c>
      <c r="F13" s="512"/>
      <c r="G13" s="512"/>
      <c r="H13" s="512"/>
      <c r="I13" s="513">
        <f>SUM(J10:J12)</f>
        <v>0</v>
      </c>
      <c r="J13" s="513"/>
      <c r="K13" s="513">
        <f>SUM(L10:L12)</f>
        <v>0</v>
      </c>
      <c r="L13" s="513"/>
      <c r="M13" s="513">
        <f>SUM(N10:N12)</f>
        <v>0</v>
      </c>
      <c r="N13" s="513"/>
      <c r="O13" s="206">
        <f>I13+K13+M13</f>
        <v>0</v>
      </c>
      <c r="P13" s="520"/>
      <c r="Q13" s="521"/>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6" t="s">
        <v>376</v>
      </c>
      <c r="C15" s="497"/>
      <c r="D15" s="498"/>
      <c r="E15" s="514" t="s">
        <v>311</v>
      </c>
      <c r="F15" s="515"/>
      <c r="G15" s="515"/>
      <c r="H15" s="515"/>
      <c r="I15" s="515"/>
      <c r="J15" s="515"/>
      <c r="K15" s="515"/>
      <c r="L15" s="515"/>
      <c r="M15" s="516"/>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9"/>
      <c r="C16" s="500"/>
      <c r="D16" s="501"/>
      <c r="E16" s="119" t="s">
        <v>108</v>
      </c>
      <c r="F16" s="508" t="s">
        <v>335</v>
      </c>
      <c r="G16" s="508"/>
      <c r="H16" s="119" t="s">
        <v>243</v>
      </c>
      <c r="I16" s="119" t="s">
        <v>80</v>
      </c>
      <c r="J16" s="119" t="s">
        <v>310</v>
      </c>
      <c r="K16" s="517" t="s">
        <v>336</v>
      </c>
      <c r="L16" s="517"/>
      <c r="M16" s="517"/>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9"/>
      <c r="C17" s="500"/>
      <c r="D17" s="501"/>
      <c r="E17" s="120" t="s">
        <v>82</v>
      </c>
      <c r="F17" s="509"/>
      <c r="G17" s="509"/>
      <c r="H17" s="200">
        <f>IF($D$3="DE",62,IF($D$3="DK",68,0))</f>
        <v>0</v>
      </c>
      <c r="I17" s="215">
        <v>0</v>
      </c>
      <c r="J17" s="200">
        <f>$H17*I17*430</f>
        <v>0</v>
      </c>
      <c r="K17" s="518"/>
      <c r="L17" s="518"/>
      <c r="M17" s="518"/>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2"/>
      <c r="C18" s="503"/>
      <c r="D18" s="504"/>
      <c r="E18" s="120" t="s">
        <v>83</v>
      </c>
      <c r="F18" s="509"/>
      <c r="G18" s="509"/>
      <c r="H18" s="200">
        <f>IF($D$3="DE",46,IF($D$3="DK",51,0))</f>
        <v>0</v>
      </c>
      <c r="I18" s="215">
        <v>0</v>
      </c>
      <c r="J18" s="200">
        <f>$H18*I18*430</f>
        <v>0</v>
      </c>
      <c r="K18" s="518"/>
      <c r="L18" s="518"/>
      <c r="M18" s="518"/>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2"/>
      <c r="C19" s="503"/>
      <c r="D19" s="504"/>
      <c r="E19" s="121" t="s">
        <v>84</v>
      </c>
      <c r="F19" s="510"/>
      <c r="G19" s="510"/>
      <c r="H19" s="201">
        <f>IF($D$3="DE",31,IF($D$3="DK",33,0))</f>
        <v>0</v>
      </c>
      <c r="I19" s="216">
        <v>0</v>
      </c>
      <c r="J19" s="201">
        <f>$H19*I19*430</f>
        <v>0</v>
      </c>
      <c r="K19" s="519"/>
      <c r="L19" s="519"/>
      <c r="M19" s="519"/>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5"/>
      <c r="C20" s="506"/>
      <c r="D20" s="507"/>
      <c r="E20" s="511" t="s">
        <v>20</v>
      </c>
      <c r="F20" s="512"/>
      <c r="G20" s="512"/>
      <c r="H20" s="512"/>
      <c r="I20" s="513">
        <f>SUM(J17:J19)</f>
        <v>0</v>
      </c>
      <c r="J20" s="513"/>
      <c r="K20" s="520"/>
      <c r="L20" s="520"/>
      <c r="M20" s="521"/>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7"/>
      <c r="B21" s="117"/>
      <c r="C21" s="117"/>
      <c r="D21" s="117"/>
      <c r="E21" s="117"/>
      <c r="F21" s="117"/>
      <c r="G21" s="117"/>
      <c r="H21" s="117"/>
      <c r="I21" s="117"/>
      <c r="J21" s="117"/>
      <c r="K21" s="117"/>
      <c r="L21" s="117"/>
      <c r="M21" s="117"/>
      <c r="N21" s="117"/>
      <c r="O21" s="117"/>
      <c r="P21" s="117"/>
      <c r="Q21" s="117"/>
    </row>
    <row r="22" spans="1:335" s="45" customFormat="1" ht="37.5" customHeight="1" x14ac:dyDescent="0.25">
      <c r="A22" s="44"/>
      <c r="B22" s="548" t="s">
        <v>178</v>
      </c>
      <c r="C22" s="549"/>
      <c r="D22" s="549"/>
      <c r="E22" s="550"/>
      <c r="F22" s="664" t="s">
        <v>160</v>
      </c>
      <c r="G22" s="665"/>
      <c r="H22" s="665"/>
      <c r="I22" s="665"/>
      <c r="J22" s="665"/>
      <c r="K22" s="665"/>
      <c r="L22" s="666"/>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1"/>
      <c r="C23" s="552"/>
      <c r="D23" s="552"/>
      <c r="E23" s="553"/>
      <c r="F23" s="671"/>
      <c r="G23" s="672"/>
      <c r="H23" s="113">
        <v>1</v>
      </c>
      <c r="I23" s="113">
        <v>2</v>
      </c>
      <c r="J23" s="113">
        <v>3</v>
      </c>
      <c r="K23" s="113" t="s">
        <v>310</v>
      </c>
      <c r="L23" s="115"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1"/>
      <c r="C24" s="552"/>
      <c r="D24" s="552"/>
      <c r="E24" s="553"/>
      <c r="F24" s="104">
        <v>0.15</v>
      </c>
      <c r="G24" s="105" t="s">
        <v>10</v>
      </c>
      <c r="H24" s="198">
        <f>I13</f>
        <v>0</v>
      </c>
      <c r="I24" s="198">
        <f>K13</f>
        <v>0</v>
      </c>
      <c r="J24" s="198">
        <f>M13</f>
        <v>0</v>
      </c>
      <c r="K24" s="198">
        <f>I20</f>
        <v>0</v>
      </c>
      <c r="L24" s="199">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4"/>
      <c r="C25" s="555"/>
      <c r="D25" s="555"/>
      <c r="E25" s="556"/>
      <c r="F25" s="660" t="s">
        <v>20</v>
      </c>
      <c r="G25" s="661"/>
      <c r="H25" s="191">
        <f>H24*$F$24</f>
        <v>0</v>
      </c>
      <c r="I25" s="191">
        <f>I24*$F$24</f>
        <v>0</v>
      </c>
      <c r="J25" s="191">
        <f>J24*$F$24</f>
        <v>0</v>
      </c>
      <c r="K25" s="191">
        <f>K24*$F$24</f>
        <v>0</v>
      </c>
      <c r="L25" s="197">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8" t="s">
        <v>179</v>
      </c>
      <c r="C27" s="549"/>
      <c r="D27" s="549"/>
      <c r="E27" s="549"/>
      <c r="F27" s="664" t="s">
        <v>163</v>
      </c>
      <c r="G27" s="665"/>
      <c r="H27" s="665"/>
      <c r="I27" s="665"/>
      <c r="J27" s="665"/>
      <c r="K27" s="665"/>
      <c r="L27" s="666"/>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1"/>
      <c r="C28" s="552"/>
      <c r="D28" s="552"/>
      <c r="E28" s="552"/>
      <c r="F28" s="671"/>
      <c r="G28" s="672"/>
      <c r="H28" s="113">
        <v>1</v>
      </c>
      <c r="I28" s="113">
        <v>2</v>
      </c>
      <c r="J28" s="113">
        <v>3</v>
      </c>
      <c r="K28" s="124" t="s">
        <v>310</v>
      </c>
      <c r="L28" s="115"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1"/>
      <c r="C29" s="552"/>
      <c r="D29" s="552"/>
      <c r="E29" s="552"/>
      <c r="F29" s="4">
        <v>0.06</v>
      </c>
      <c r="G29" s="57" t="s">
        <v>10</v>
      </c>
      <c r="H29" s="188">
        <f>I13</f>
        <v>0</v>
      </c>
      <c r="I29" s="188">
        <f>K13</f>
        <v>0</v>
      </c>
      <c r="J29" s="188">
        <f>M13</f>
        <v>0</v>
      </c>
      <c r="K29" s="176"/>
      <c r="L29" s="195">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4"/>
      <c r="C30" s="555"/>
      <c r="D30" s="555"/>
      <c r="E30" s="555"/>
      <c r="F30" s="662" t="s">
        <v>93</v>
      </c>
      <c r="G30" s="663"/>
      <c r="H30" s="191">
        <f>H29*$F$29</f>
        <v>0</v>
      </c>
      <c r="I30" s="191">
        <f>I29*$F$29</f>
        <v>0</v>
      </c>
      <c r="J30" s="191">
        <f>J29*$F$29</f>
        <v>0</v>
      </c>
      <c r="K30" s="196"/>
      <c r="L30" s="197">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7" customFormat="1" ht="15" customHeight="1" thickBot="1" x14ac:dyDescent="0.3"/>
    <row r="32" spans="1:335" s="56" customFormat="1" ht="37.5" customHeight="1" x14ac:dyDescent="0.25">
      <c r="A32" s="44"/>
      <c r="B32" s="496" t="s">
        <v>250</v>
      </c>
      <c r="C32" s="497"/>
      <c r="D32" s="643"/>
      <c r="E32" s="631" t="s">
        <v>94</v>
      </c>
      <c r="F32" s="301"/>
      <c r="G32" s="301"/>
      <c r="H32" s="301"/>
      <c r="I32" s="301"/>
      <c r="J32" s="632"/>
      <c r="K32" s="667" t="s">
        <v>91</v>
      </c>
      <c r="L32" s="667"/>
      <c r="M32" s="667"/>
      <c r="N32" s="667"/>
      <c r="O32" s="667"/>
      <c r="P32" s="667"/>
      <c r="Q32" s="668"/>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9"/>
      <c r="C33" s="500"/>
      <c r="D33" s="501"/>
      <c r="E33" s="673" t="s">
        <v>115</v>
      </c>
      <c r="F33" s="674"/>
      <c r="G33" s="674" t="s">
        <v>164</v>
      </c>
      <c r="H33" s="674"/>
      <c r="I33" s="143" t="s">
        <v>95</v>
      </c>
      <c r="J33" s="144" t="s">
        <v>96</v>
      </c>
      <c r="K33" s="95">
        <v>1</v>
      </c>
      <c r="L33" s="113">
        <v>2</v>
      </c>
      <c r="M33" s="113">
        <v>3</v>
      </c>
      <c r="N33" s="119" t="s">
        <v>310</v>
      </c>
      <c r="O33" s="113" t="s">
        <v>93</v>
      </c>
      <c r="P33" s="669" t="s">
        <v>81</v>
      </c>
      <c r="Q33" s="670"/>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9"/>
      <c r="C34" s="500"/>
      <c r="D34" s="501"/>
      <c r="E34" s="575" t="s">
        <v>2</v>
      </c>
      <c r="F34" s="576"/>
      <c r="G34" s="576" t="s">
        <v>3</v>
      </c>
      <c r="H34" s="576"/>
      <c r="I34" s="129" t="s">
        <v>154</v>
      </c>
      <c r="J34" s="145" t="s">
        <v>121</v>
      </c>
      <c r="K34" s="151">
        <v>500</v>
      </c>
      <c r="L34" s="152">
        <v>150</v>
      </c>
      <c r="M34" s="152">
        <v>150</v>
      </c>
      <c r="N34" s="152">
        <v>40</v>
      </c>
      <c r="O34" s="153">
        <f>SUM(K34:N34)</f>
        <v>840</v>
      </c>
      <c r="P34" s="488"/>
      <c r="Q34" s="489"/>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9"/>
      <c r="C35" s="500"/>
      <c r="D35" s="501"/>
      <c r="E35" s="493"/>
      <c r="F35" s="492"/>
      <c r="G35" s="492"/>
      <c r="H35" s="492"/>
      <c r="I35" s="217"/>
      <c r="J35" s="218"/>
      <c r="K35" s="147"/>
      <c r="L35" s="148"/>
      <c r="M35" s="148"/>
      <c r="N35" s="148"/>
      <c r="O35" s="154">
        <f t="shared" ref="O35:O47" si="0">SUM(K35:N35)</f>
        <v>0</v>
      </c>
      <c r="P35" s="490"/>
      <c r="Q35" s="491"/>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9"/>
      <c r="C36" s="500"/>
      <c r="D36" s="501"/>
      <c r="E36" s="493"/>
      <c r="F36" s="492"/>
      <c r="G36" s="492"/>
      <c r="H36" s="492"/>
      <c r="I36" s="217"/>
      <c r="J36" s="218"/>
      <c r="K36" s="147"/>
      <c r="L36" s="148"/>
      <c r="M36" s="148"/>
      <c r="N36" s="148"/>
      <c r="O36" s="154">
        <f t="shared" si="0"/>
        <v>0</v>
      </c>
      <c r="P36" s="490"/>
      <c r="Q36" s="491"/>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9"/>
      <c r="C37" s="500"/>
      <c r="D37" s="501"/>
      <c r="E37" s="493"/>
      <c r="F37" s="492"/>
      <c r="G37" s="492"/>
      <c r="H37" s="492"/>
      <c r="I37" s="217"/>
      <c r="J37" s="218"/>
      <c r="K37" s="147"/>
      <c r="L37" s="148"/>
      <c r="M37" s="148"/>
      <c r="N37" s="148"/>
      <c r="O37" s="154">
        <f t="shared" si="0"/>
        <v>0</v>
      </c>
      <c r="P37" s="490"/>
      <c r="Q37" s="491"/>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9"/>
      <c r="C38" s="500"/>
      <c r="D38" s="501"/>
      <c r="E38" s="493"/>
      <c r="F38" s="492"/>
      <c r="G38" s="492"/>
      <c r="H38" s="492"/>
      <c r="I38" s="217"/>
      <c r="J38" s="218"/>
      <c r="K38" s="147"/>
      <c r="L38" s="148"/>
      <c r="M38" s="148"/>
      <c r="N38" s="148"/>
      <c r="O38" s="154">
        <f t="shared" si="0"/>
        <v>0</v>
      </c>
      <c r="P38" s="490"/>
      <c r="Q38" s="491"/>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9"/>
      <c r="C39" s="500"/>
      <c r="D39" s="501"/>
      <c r="E39" s="493"/>
      <c r="F39" s="492"/>
      <c r="G39" s="492"/>
      <c r="H39" s="492"/>
      <c r="I39" s="217"/>
      <c r="J39" s="218"/>
      <c r="K39" s="147"/>
      <c r="L39" s="148"/>
      <c r="M39" s="148"/>
      <c r="N39" s="148"/>
      <c r="O39" s="154">
        <f t="shared" si="0"/>
        <v>0</v>
      </c>
      <c r="P39" s="490"/>
      <c r="Q39" s="491"/>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9"/>
      <c r="C40" s="500"/>
      <c r="D40" s="501"/>
      <c r="E40" s="493"/>
      <c r="F40" s="492"/>
      <c r="G40" s="492"/>
      <c r="H40" s="492"/>
      <c r="I40" s="217"/>
      <c r="J40" s="218"/>
      <c r="K40" s="147"/>
      <c r="L40" s="148"/>
      <c r="M40" s="148"/>
      <c r="N40" s="148"/>
      <c r="O40" s="154">
        <f t="shared" si="0"/>
        <v>0</v>
      </c>
      <c r="P40" s="490"/>
      <c r="Q40" s="491"/>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9"/>
      <c r="C41" s="500"/>
      <c r="D41" s="501"/>
      <c r="E41" s="493"/>
      <c r="F41" s="492"/>
      <c r="G41" s="492"/>
      <c r="H41" s="492"/>
      <c r="I41" s="217"/>
      <c r="J41" s="218"/>
      <c r="K41" s="147"/>
      <c r="L41" s="148"/>
      <c r="M41" s="148"/>
      <c r="N41" s="148"/>
      <c r="O41" s="154">
        <f t="shared" si="0"/>
        <v>0</v>
      </c>
      <c r="P41" s="490"/>
      <c r="Q41" s="491"/>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9"/>
      <c r="C42" s="500"/>
      <c r="D42" s="501"/>
      <c r="E42" s="493"/>
      <c r="F42" s="492"/>
      <c r="G42" s="492"/>
      <c r="H42" s="492"/>
      <c r="I42" s="217"/>
      <c r="J42" s="218"/>
      <c r="K42" s="147"/>
      <c r="L42" s="148"/>
      <c r="M42" s="148"/>
      <c r="N42" s="148"/>
      <c r="O42" s="154">
        <f t="shared" si="0"/>
        <v>0</v>
      </c>
      <c r="P42" s="490"/>
      <c r="Q42" s="491"/>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9"/>
      <c r="C43" s="500"/>
      <c r="D43" s="501"/>
      <c r="E43" s="493"/>
      <c r="F43" s="492"/>
      <c r="G43" s="492"/>
      <c r="H43" s="492"/>
      <c r="I43" s="217"/>
      <c r="J43" s="218"/>
      <c r="K43" s="147"/>
      <c r="L43" s="148"/>
      <c r="M43" s="148"/>
      <c r="N43" s="148"/>
      <c r="O43" s="154">
        <f t="shared" si="0"/>
        <v>0</v>
      </c>
      <c r="P43" s="490"/>
      <c r="Q43" s="491"/>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9"/>
      <c r="C44" s="500"/>
      <c r="D44" s="501"/>
      <c r="E44" s="493"/>
      <c r="F44" s="492"/>
      <c r="G44" s="492"/>
      <c r="H44" s="492"/>
      <c r="I44" s="217"/>
      <c r="J44" s="218"/>
      <c r="K44" s="147"/>
      <c r="L44" s="148"/>
      <c r="M44" s="148"/>
      <c r="N44" s="148"/>
      <c r="O44" s="154">
        <f t="shared" si="0"/>
        <v>0</v>
      </c>
      <c r="P44" s="490"/>
      <c r="Q44" s="491"/>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9"/>
      <c r="C45" s="500"/>
      <c r="D45" s="501"/>
      <c r="E45" s="493"/>
      <c r="F45" s="492"/>
      <c r="G45" s="492"/>
      <c r="H45" s="492"/>
      <c r="I45" s="217"/>
      <c r="J45" s="218"/>
      <c r="K45" s="147"/>
      <c r="L45" s="148"/>
      <c r="M45" s="148"/>
      <c r="N45" s="148"/>
      <c r="O45" s="154">
        <f t="shared" si="0"/>
        <v>0</v>
      </c>
      <c r="P45" s="490"/>
      <c r="Q45" s="491"/>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9"/>
      <c r="C46" s="500"/>
      <c r="D46" s="501"/>
      <c r="E46" s="493"/>
      <c r="F46" s="492"/>
      <c r="G46" s="492"/>
      <c r="H46" s="492"/>
      <c r="I46" s="217"/>
      <c r="J46" s="218"/>
      <c r="K46" s="147"/>
      <c r="L46" s="148"/>
      <c r="M46" s="148"/>
      <c r="N46" s="148"/>
      <c r="O46" s="154">
        <f t="shared" si="0"/>
        <v>0</v>
      </c>
      <c r="P46" s="490"/>
      <c r="Q46" s="491"/>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9"/>
      <c r="C47" s="500"/>
      <c r="D47" s="501"/>
      <c r="E47" s="493"/>
      <c r="F47" s="492"/>
      <c r="G47" s="492"/>
      <c r="H47" s="492"/>
      <c r="I47" s="217"/>
      <c r="J47" s="218"/>
      <c r="K47" s="147"/>
      <c r="L47" s="148"/>
      <c r="M47" s="148"/>
      <c r="N47" s="148"/>
      <c r="O47" s="154">
        <f t="shared" si="0"/>
        <v>0</v>
      </c>
      <c r="P47" s="490"/>
      <c r="Q47" s="491"/>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9"/>
      <c r="C48" s="500"/>
      <c r="D48" s="501"/>
      <c r="E48" s="494"/>
      <c r="F48" s="495"/>
      <c r="G48" s="495"/>
      <c r="H48" s="495"/>
      <c r="I48" s="219"/>
      <c r="J48" s="220"/>
      <c r="K48" s="149"/>
      <c r="L48" s="150"/>
      <c r="M48" s="150"/>
      <c r="N48" s="148"/>
      <c r="O48" s="154">
        <f>SUM(K48:N48)</f>
        <v>0</v>
      </c>
      <c r="P48" s="490"/>
      <c r="Q48" s="491"/>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5"/>
      <c r="C49" s="506"/>
      <c r="D49" s="507"/>
      <c r="E49" s="636" t="s">
        <v>20</v>
      </c>
      <c r="F49" s="637"/>
      <c r="G49" s="637"/>
      <c r="H49" s="637"/>
      <c r="I49" s="637"/>
      <c r="J49" s="638"/>
      <c r="K49" s="155">
        <f>SUM(K35:K48)</f>
        <v>0</v>
      </c>
      <c r="L49" s="156">
        <f>SUM(L35:L48)</f>
        <v>0</v>
      </c>
      <c r="M49" s="156">
        <f>SUM(M35:M48)</f>
        <v>0</v>
      </c>
      <c r="N49" s="156">
        <f>SUM(N35:N48)</f>
        <v>0</v>
      </c>
      <c r="O49" s="156">
        <f>SUM(K49:N49)</f>
        <v>0</v>
      </c>
      <c r="P49" s="483"/>
      <c r="Q49" s="48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6" t="s">
        <v>251</v>
      </c>
      <c r="C50" s="497"/>
      <c r="D50" s="643"/>
      <c r="E50" s="631" t="s">
        <v>94</v>
      </c>
      <c r="F50" s="301"/>
      <c r="G50" s="301"/>
      <c r="H50" s="301"/>
      <c r="I50" s="301"/>
      <c r="J50" s="632"/>
      <c r="K50" s="480" t="s">
        <v>92</v>
      </c>
      <c r="L50" s="481"/>
      <c r="M50" s="481"/>
      <c r="N50" s="481"/>
      <c r="O50" s="481"/>
      <c r="P50" s="481"/>
      <c r="Q50" s="482"/>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9"/>
      <c r="C51" s="500"/>
      <c r="D51" s="501"/>
      <c r="E51" s="685" t="s">
        <v>97</v>
      </c>
      <c r="F51" s="508"/>
      <c r="G51" s="508" t="s">
        <v>165</v>
      </c>
      <c r="H51" s="508"/>
      <c r="I51" s="113" t="s">
        <v>95</v>
      </c>
      <c r="J51" s="115" t="s">
        <v>96</v>
      </c>
      <c r="K51" s="128" t="s">
        <v>246</v>
      </c>
      <c r="L51" s="127">
        <v>1</v>
      </c>
      <c r="M51" s="127">
        <v>2</v>
      </c>
      <c r="N51" s="127">
        <v>3</v>
      </c>
      <c r="O51" s="127" t="s">
        <v>20</v>
      </c>
      <c r="P51" s="694" t="s">
        <v>81</v>
      </c>
      <c r="Q51" s="695"/>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9"/>
      <c r="C52" s="500"/>
      <c r="D52" s="501"/>
      <c r="E52" s="575" t="s">
        <v>4</v>
      </c>
      <c r="F52" s="576"/>
      <c r="G52" s="639" t="s">
        <v>5</v>
      </c>
      <c r="H52" s="639"/>
      <c r="I52" s="129" t="s">
        <v>9</v>
      </c>
      <c r="J52" s="145" t="s">
        <v>11</v>
      </c>
      <c r="K52" s="157">
        <v>3000</v>
      </c>
      <c r="L52" s="158">
        <v>1000</v>
      </c>
      <c r="M52" s="158">
        <v>1000</v>
      </c>
      <c r="N52" s="158">
        <v>1000</v>
      </c>
      <c r="O52" s="159">
        <f>SUM(L52:N52)</f>
        <v>3000</v>
      </c>
      <c r="P52" s="577"/>
      <c r="Q52" s="696"/>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9"/>
      <c r="C53" s="500"/>
      <c r="D53" s="501"/>
      <c r="E53" s="493"/>
      <c r="F53" s="492"/>
      <c r="G53" s="492"/>
      <c r="H53" s="492"/>
      <c r="I53" s="217"/>
      <c r="J53" s="218"/>
      <c r="K53" s="160"/>
      <c r="L53" s="161"/>
      <c r="M53" s="161"/>
      <c r="N53" s="161"/>
      <c r="O53" s="162">
        <f>SUM(L53:N53)</f>
        <v>0</v>
      </c>
      <c r="P53" s="490"/>
      <c r="Q53" s="491"/>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9"/>
      <c r="C54" s="500"/>
      <c r="D54" s="501"/>
      <c r="E54" s="493"/>
      <c r="F54" s="492"/>
      <c r="G54" s="492"/>
      <c r="H54" s="492"/>
      <c r="I54" s="217"/>
      <c r="J54" s="218"/>
      <c r="K54" s="160"/>
      <c r="L54" s="161"/>
      <c r="M54" s="161"/>
      <c r="N54" s="161"/>
      <c r="O54" s="162">
        <f t="shared" ref="O54:O62" si="1">SUM(L54:N54)</f>
        <v>0</v>
      </c>
      <c r="P54" s="490"/>
      <c r="Q54" s="491"/>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9"/>
      <c r="C55" s="500"/>
      <c r="D55" s="501"/>
      <c r="E55" s="493"/>
      <c r="F55" s="492"/>
      <c r="G55" s="492"/>
      <c r="H55" s="492"/>
      <c r="I55" s="217"/>
      <c r="J55" s="218"/>
      <c r="K55" s="160"/>
      <c r="L55" s="161"/>
      <c r="M55" s="161"/>
      <c r="N55" s="161"/>
      <c r="O55" s="162">
        <f t="shared" si="1"/>
        <v>0</v>
      </c>
      <c r="P55" s="490"/>
      <c r="Q55" s="491"/>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9"/>
      <c r="C56" s="500"/>
      <c r="D56" s="501"/>
      <c r="E56" s="493"/>
      <c r="F56" s="492"/>
      <c r="G56" s="492"/>
      <c r="H56" s="492"/>
      <c r="I56" s="217"/>
      <c r="J56" s="218"/>
      <c r="K56" s="160"/>
      <c r="L56" s="161"/>
      <c r="M56" s="161"/>
      <c r="N56" s="161"/>
      <c r="O56" s="162">
        <f t="shared" si="1"/>
        <v>0</v>
      </c>
      <c r="P56" s="490"/>
      <c r="Q56" s="491"/>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9"/>
      <c r="C57" s="500"/>
      <c r="D57" s="501"/>
      <c r="E57" s="493"/>
      <c r="F57" s="492"/>
      <c r="G57" s="492"/>
      <c r="H57" s="492"/>
      <c r="I57" s="217"/>
      <c r="J57" s="218"/>
      <c r="K57" s="160"/>
      <c r="L57" s="161"/>
      <c r="M57" s="161"/>
      <c r="N57" s="161"/>
      <c r="O57" s="162">
        <f t="shared" si="1"/>
        <v>0</v>
      </c>
      <c r="P57" s="490"/>
      <c r="Q57" s="491"/>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9"/>
      <c r="C58" s="500"/>
      <c r="D58" s="501"/>
      <c r="E58" s="493"/>
      <c r="F58" s="492"/>
      <c r="G58" s="492"/>
      <c r="H58" s="492"/>
      <c r="I58" s="217"/>
      <c r="J58" s="218"/>
      <c r="K58" s="160"/>
      <c r="L58" s="161"/>
      <c r="M58" s="161"/>
      <c r="N58" s="161"/>
      <c r="O58" s="162">
        <f t="shared" si="1"/>
        <v>0</v>
      </c>
      <c r="P58" s="490"/>
      <c r="Q58" s="491"/>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9"/>
      <c r="C59" s="500"/>
      <c r="D59" s="501"/>
      <c r="E59" s="493"/>
      <c r="F59" s="492"/>
      <c r="G59" s="492"/>
      <c r="H59" s="492"/>
      <c r="I59" s="217"/>
      <c r="J59" s="218"/>
      <c r="K59" s="160"/>
      <c r="L59" s="161"/>
      <c r="M59" s="161"/>
      <c r="N59" s="161"/>
      <c r="O59" s="162">
        <f t="shared" si="1"/>
        <v>0</v>
      </c>
      <c r="P59" s="490"/>
      <c r="Q59" s="491"/>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9"/>
      <c r="C60" s="500"/>
      <c r="D60" s="501"/>
      <c r="E60" s="493"/>
      <c r="F60" s="492"/>
      <c r="G60" s="492"/>
      <c r="H60" s="492"/>
      <c r="I60" s="217"/>
      <c r="J60" s="218"/>
      <c r="K60" s="160"/>
      <c r="L60" s="161"/>
      <c r="M60" s="161"/>
      <c r="N60" s="161"/>
      <c r="O60" s="162">
        <f t="shared" si="1"/>
        <v>0</v>
      </c>
      <c r="P60" s="490"/>
      <c r="Q60" s="491"/>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9"/>
      <c r="C61" s="500"/>
      <c r="D61" s="501"/>
      <c r="E61" s="493"/>
      <c r="F61" s="492"/>
      <c r="G61" s="492"/>
      <c r="H61" s="492"/>
      <c r="I61" s="217"/>
      <c r="J61" s="218"/>
      <c r="K61" s="160"/>
      <c r="L61" s="161"/>
      <c r="M61" s="161"/>
      <c r="N61" s="161"/>
      <c r="O61" s="162">
        <f t="shared" si="1"/>
        <v>0</v>
      </c>
      <c r="P61" s="490"/>
      <c r="Q61" s="491"/>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9"/>
      <c r="C62" s="500"/>
      <c r="D62" s="501"/>
      <c r="E62" s="613"/>
      <c r="F62" s="611"/>
      <c r="G62" s="611"/>
      <c r="H62" s="611"/>
      <c r="I62" s="221"/>
      <c r="J62" s="222"/>
      <c r="K62" s="163"/>
      <c r="L62" s="164"/>
      <c r="M62" s="164"/>
      <c r="N62" s="164"/>
      <c r="O62" s="165">
        <f t="shared" si="1"/>
        <v>0</v>
      </c>
      <c r="P62" s="692"/>
      <c r="Q62" s="693"/>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5"/>
      <c r="C63" s="506"/>
      <c r="D63" s="507"/>
      <c r="E63" s="511" t="s">
        <v>20</v>
      </c>
      <c r="F63" s="512"/>
      <c r="G63" s="512"/>
      <c r="H63" s="512"/>
      <c r="I63" s="512"/>
      <c r="J63" s="644"/>
      <c r="K63" s="166">
        <f>SUM(K53:K62)</f>
        <v>0</v>
      </c>
      <c r="L63" s="167">
        <f>SUM(L53:L62)</f>
        <v>0</v>
      </c>
      <c r="M63" s="167">
        <f>SUM(M53:M62)</f>
        <v>0</v>
      </c>
      <c r="N63" s="167">
        <f>SUM(N53:N62)</f>
        <v>0</v>
      </c>
      <c r="O63" s="167">
        <f>SUM(L63:N63)</f>
        <v>0</v>
      </c>
      <c r="P63" s="483"/>
      <c r="Q63" s="48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7"/>
      <c r="Q64" s="117"/>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6" t="s">
        <v>180</v>
      </c>
      <c r="C65" s="497"/>
      <c r="D65" s="643"/>
      <c r="E65" s="651" t="s">
        <v>149</v>
      </c>
      <c r="F65" s="652"/>
      <c r="G65" s="652"/>
      <c r="H65" s="653"/>
      <c r="I65" s="480" t="s">
        <v>166</v>
      </c>
      <c r="J65" s="481"/>
      <c r="K65" s="481"/>
      <c r="L65" s="481"/>
      <c r="M65" s="482"/>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9"/>
      <c r="C66" s="500"/>
      <c r="D66" s="501"/>
      <c r="E66" s="654"/>
      <c r="F66" s="655"/>
      <c r="G66" s="655"/>
      <c r="H66" s="656"/>
      <c r="I66" s="122" t="s">
        <v>6</v>
      </c>
      <c r="J66" s="75" t="s">
        <v>7</v>
      </c>
      <c r="K66" s="116" t="s">
        <v>8</v>
      </c>
      <c r="L66" s="123" t="s">
        <v>312</v>
      </c>
      <c r="M66" s="115"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9"/>
      <c r="C67" s="500"/>
      <c r="D67" s="501"/>
      <c r="E67" s="657"/>
      <c r="F67" s="658"/>
      <c r="G67" s="658"/>
      <c r="H67" s="659"/>
      <c r="I67" s="168"/>
      <c r="J67" s="169"/>
      <c r="K67" s="170"/>
      <c r="L67" s="171"/>
      <c r="M67" s="172">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9"/>
      <c r="C68" s="500"/>
      <c r="D68" s="501"/>
      <c r="E68" s="657"/>
      <c r="F68" s="658"/>
      <c r="G68" s="658"/>
      <c r="H68" s="659"/>
      <c r="I68" s="168"/>
      <c r="J68" s="169"/>
      <c r="K68" s="170"/>
      <c r="L68" s="171"/>
      <c r="M68" s="172">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9"/>
      <c r="C69" s="500"/>
      <c r="D69" s="501"/>
      <c r="E69" s="686"/>
      <c r="F69" s="687"/>
      <c r="G69" s="687"/>
      <c r="H69" s="688"/>
      <c r="I69" s="173"/>
      <c r="J69" s="174"/>
      <c r="K69" s="175"/>
      <c r="L69" s="176"/>
      <c r="M69" s="177">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5"/>
      <c r="C70" s="506"/>
      <c r="D70" s="507"/>
      <c r="E70" s="689" t="s">
        <v>72</v>
      </c>
      <c r="F70" s="690"/>
      <c r="G70" s="690"/>
      <c r="H70" s="691"/>
      <c r="I70" s="178">
        <f>SUM(I67:I69)</f>
        <v>0</v>
      </c>
      <c r="J70" s="179">
        <f>SUM(J67:J69)</f>
        <v>0</v>
      </c>
      <c r="K70" s="180">
        <f>SUM(K67:K69)</f>
        <v>0</v>
      </c>
      <c r="L70" s="181"/>
      <c r="M70" s="182">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7"/>
      <c r="C71" s="117"/>
      <c r="D71" s="117"/>
      <c r="E71" s="117"/>
      <c r="F71" s="117"/>
      <c r="G71" s="117"/>
      <c r="H71" s="117"/>
      <c r="I71" s="117"/>
      <c r="J71" s="117"/>
      <c r="K71" s="117"/>
      <c r="L71" s="117"/>
      <c r="M71" s="117"/>
      <c r="N71" s="117"/>
      <c r="O71" s="117"/>
      <c r="P71" s="117"/>
      <c r="Q71" s="117"/>
    </row>
    <row r="72" spans="1:335" s="45" customFormat="1" ht="33" customHeight="1" x14ac:dyDescent="0.25">
      <c r="A72" s="9"/>
      <c r="B72" s="645" t="s">
        <v>200</v>
      </c>
      <c r="C72" s="646"/>
      <c r="D72" s="646"/>
      <c r="E72" s="647"/>
      <c r="F72" s="485" t="s">
        <v>166</v>
      </c>
      <c r="G72" s="486"/>
      <c r="H72" s="486"/>
      <c r="I72" s="486"/>
      <c r="J72" s="487"/>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8"/>
      <c r="C73" s="649"/>
      <c r="D73" s="649"/>
      <c r="E73" s="650"/>
      <c r="F73" s="95" t="str">
        <f>J9</f>
        <v>Periode 1</v>
      </c>
      <c r="G73" s="113" t="str">
        <f>L9</f>
        <v>Periode 2</v>
      </c>
      <c r="H73" s="113" t="str">
        <f>N9</f>
        <v>Periode 3</v>
      </c>
      <c r="I73" s="116" t="s">
        <v>312</v>
      </c>
      <c r="J73" s="115"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40" t="s">
        <v>98</v>
      </c>
      <c r="C74" s="641"/>
      <c r="D74" s="641"/>
      <c r="E74" s="642"/>
      <c r="F74" s="183">
        <f>I13</f>
        <v>0</v>
      </c>
      <c r="G74" s="184">
        <f>K13</f>
        <v>0</v>
      </c>
      <c r="H74" s="184">
        <f>M13</f>
        <v>0</v>
      </c>
      <c r="I74" s="184">
        <f>I20</f>
        <v>0</v>
      </c>
      <c r="J74" s="185">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40" t="s">
        <v>167</v>
      </c>
      <c r="C75" s="641"/>
      <c r="D75" s="641"/>
      <c r="E75" s="642"/>
      <c r="F75" s="183">
        <f>H25</f>
        <v>0</v>
      </c>
      <c r="G75" s="184">
        <f>I25</f>
        <v>0</v>
      </c>
      <c r="H75" s="184">
        <f>J25</f>
        <v>0</v>
      </c>
      <c r="I75" s="184">
        <f>K25</f>
        <v>0</v>
      </c>
      <c r="J75" s="185">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40" t="s">
        <v>168</v>
      </c>
      <c r="C76" s="641"/>
      <c r="D76" s="641"/>
      <c r="E76" s="642"/>
      <c r="F76" s="183">
        <f>H30</f>
        <v>0</v>
      </c>
      <c r="G76" s="184">
        <f>I30</f>
        <v>0</v>
      </c>
      <c r="H76" s="184">
        <f>J30</f>
        <v>0</v>
      </c>
      <c r="I76" s="186"/>
      <c r="J76" s="185">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40" t="s">
        <v>99</v>
      </c>
      <c r="C77" s="641"/>
      <c r="D77" s="641"/>
      <c r="E77" s="642"/>
      <c r="F77" s="183">
        <f>K49</f>
        <v>0</v>
      </c>
      <c r="G77" s="184">
        <f>L49</f>
        <v>0</v>
      </c>
      <c r="H77" s="184">
        <f>M49</f>
        <v>0</v>
      </c>
      <c r="I77" s="184">
        <f>N49</f>
        <v>0</v>
      </c>
      <c r="J77" s="185">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6" t="s">
        <v>100</v>
      </c>
      <c r="C78" s="677"/>
      <c r="D78" s="677"/>
      <c r="E78" s="678"/>
      <c r="F78" s="187">
        <f>L63</f>
        <v>0</v>
      </c>
      <c r="G78" s="188">
        <f>M63</f>
        <v>0</v>
      </c>
      <c r="H78" s="188">
        <f>N63</f>
        <v>0</v>
      </c>
      <c r="I78" s="186"/>
      <c r="J78" s="189">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9" t="s">
        <v>247</v>
      </c>
      <c r="C79" s="680"/>
      <c r="D79" s="680"/>
      <c r="E79" s="681"/>
      <c r="F79" s="190">
        <f>SUM(F74:F78)</f>
        <v>0</v>
      </c>
      <c r="G79" s="191">
        <f>SUM(G74:G78)</f>
        <v>0</v>
      </c>
      <c r="H79" s="191">
        <f>SUM(H74:H78)</f>
        <v>0</v>
      </c>
      <c r="I79" s="191">
        <f>SUM(I74:I78)</f>
        <v>0</v>
      </c>
      <c r="J79" s="192">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9" t="s">
        <v>101</v>
      </c>
      <c r="C80" s="680"/>
      <c r="D80" s="680"/>
      <c r="E80" s="681"/>
      <c r="F80" s="193">
        <f>I70</f>
        <v>0</v>
      </c>
      <c r="G80" s="194">
        <f>J70</f>
        <v>0</v>
      </c>
      <c r="H80" s="194">
        <f>K70</f>
        <v>0</v>
      </c>
      <c r="I80" s="181"/>
      <c r="J80" s="192">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2" t="s">
        <v>20</v>
      </c>
      <c r="C81" s="683"/>
      <c r="D81" s="683"/>
      <c r="E81" s="684"/>
      <c r="F81" s="190">
        <f>F79-F80</f>
        <v>0</v>
      </c>
      <c r="G81" s="191">
        <f>G79-G80</f>
        <v>0</v>
      </c>
      <c r="H81" s="191">
        <f>H79-H80</f>
        <v>0</v>
      </c>
      <c r="I81" s="191">
        <f>I79</f>
        <v>0</v>
      </c>
      <c r="J81" s="192">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5" t="s">
        <v>341</v>
      </c>
      <c r="C83" s="586"/>
      <c r="D83" s="587"/>
      <c r="E83" s="598" t="s">
        <v>144</v>
      </c>
      <c r="F83" s="599"/>
      <c r="G83" s="539" t="s">
        <v>153</v>
      </c>
      <c r="H83" s="539"/>
      <c r="I83" s="539"/>
      <c r="J83" s="539"/>
      <c r="K83" s="539"/>
      <c r="L83" s="539"/>
      <c r="M83" s="599" t="s">
        <v>143</v>
      </c>
      <c r="N83" s="599"/>
      <c r="O83" s="539" t="s">
        <v>145</v>
      </c>
      <c r="P83" s="539"/>
      <c r="Q83" s="102"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8"/>
      <c r="C84" s="589"/>
      <c r="D84" s="590"/>
      <c r="E84" s="621">
        <f>J81</f>
        <v>0</v>
      </c>
      <c r="F84" s="614"/>
      <c r="G84" s="541" t="s">
        <v>148</v>
      </c>
      <c r="H84" s="541"/>
      <c r="I84" s="608">
        <f>J81*K84</f>
        <v>0</v>
      </c>
      <c r="J84" s="608"/>
      <c r="K84" s="606">
        <v>0.65</v>
      </c>
      <c r="L84" s="606"/>
      <c r="M84" s="101">
        <f>E84*(100%-K84)</f>
        <v>0</v>
      </c>
      <c r="N84" s="212" t="str">
        <f>IF(I85=0,"-",M84/E84)</f>
        <v>-</v>
      </c>
      <c r="O84" s="614">
        <f>M85+I85</f>
        <v>0</v>
      </c>
      <c r="P84" s="614"/>
      <c r="Q84" s="602">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1"/>
      <c r="C85" s="592"/>
      <c r="D85" s="593"/>
      <c r="E85" s="622"/>
      <c r="F85" s="615"/>
      <c r="G85" s="605" t="s">
        <v>142</v>
      </c>
      <c r="H85" s="605"/>
      <c r="I85" s="675">
        <v>0</v>
      </c>
      <c r="J85" s="675"/>
      <c r="K85" s="607" t="str">
        <f>IF(E84=0,"-",I85/E84)</f>
        <v>-</v>
      </c>
      <c r="L85" s="607"/>
      <c r="M85" s="103">
        <f>P93</f>
        <v>0</v>
      </c>
      <c r="N85" s="146" t="str">
        <f>IF(I85=0,"-",M85/E84)</f>
        <v>-</v>
      </c>
      <c r="O85" s="615"/>
      <c r="P85" s="615"/>
      <c r="Q85" s="603"/>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1"/>
      <c r="C86" s="592"/>
      <c r="D86" s="594"/>
      <c r="E86" s="616"/>
      <c r="F86" s="617"/>
      <c r="G86" s="617"/>
      <c r="H86" s="617"/>
      <c r="I86" s="617"/>
      <c r="J86" s="617"/>
      <c r="K86" s="617"/>
      <c r="L86" s="617"/>
      <c r="M86" s="617"/>
      <c r="N86" s="617"/>
      <c r="O86" s="617"/>
      <c r="P86" s="617"/>
      <c r="Q86" s="618"/>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1"/>
      <c r="C87" s="592"/>
      <c r="D87" s="593"/>
      <c r="E87" s="612" t="s">
        <v>169</v>
      </c>
      <c r="F87" s="604"/>
      <c r="G87" s="604"/>
      <c r="H87" s="604"/>
      <c r="I87" s="604" t="s">
        <v>147</v>
      </c>
      <c r="J87" s="604"/>
      <c r="K87" s="604"/>
      <c r="L87" s="604"/>
      <c r="M87" s="604"/>
      <c r="N87" s="604"/>
      <c r="O87" s="604"/>
      <c r="P87" s="619" t="s">
        <v>93</v>
      </c>
      <c r="Q87" s="620"/>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1"/>
      <c r="C88" s="592"/>
      <c r="D88" s="593"/>
      <c r="E88" s="493"/>
      <c r="F88" s="492"/>
      <c r="G88" s="492"/>
      <c r="H88" s="492"/>
      <c r="I88" s="492"/>
      <c r="J88" s="492"/>
      <c r="K88" s="492"/>
      <c r="L88" s="492"/>
      <c r="M88" s="492"/>
      <c r="N88" s="492"/>
      <c r="O88" s="492"/>
      <c r="P88" s="600"/>
      <c r="Q88" s="601"/>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1"/>
      <c r="C89" s="592"/>
      <c r="D89" s="593"/>
      <c r="E89" s="493"/>
      <c r="F89" s="492"/>
      <c r="G89" s="492"/>
      <c r="H89" s="492"/>
      <c r="I89" s="492"/>
      <c r="J89" s="492"/>
      <c r="K89" s="492"/>
      <c r="L89" s="492"/>
      <c r="M89" s="492"/>
      <c r="N89" s="492"/>
      <c r="O89" s="492"/>
      <c r="P89" s="600"/>
      <c r="Q89" s="601"/>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1"/>
      <c r="C90" s="592"/>
      <c r="D90" s="593"/>
      <c r="E90" s="493"/>
      <c r="F90" s="492"/>
      <c r="G90" s="492"/>
      <c r="H90" s="492"/>
      <c r="I90" s="492"/>
      <c r="J90" s="492"/>
      <c r="K90" s="492"/>
      <c r="L90" s="492"/>
      <c r="M90" s="492"/>
      <c r="N90" s="492"/>
      <c r="O90" s="492"/>
      <c r="P90" s="600"/>
      <c r="Q90" s="601"/>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1"/>
      <c r="C91" s="592"/>
      <c r="D91" s="593"/>
      <c r="E91" s="493"/>
      <c r="F91" s="492"/>
      <c r="G91" s="492"/>
      <c r="H91" s="492"/>
      <c r="I91" s="492"/>
      <c r="J91" s="492"/>
      <c r="K91" s="492"/>
      <c r="L91" s="492"/>
      <c r="M91" s="492"/>
      <c r="N91" s="492"/>
      <c r="O91" s="492"/>
      <c r="P91" s="600"/>
      <c r="Q91" s="601"/>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1"/>
      <c r="C92" s="592"/>
      <c r="D92" s="593"/>
      <c r="E92" s="613"/>
      <c r="F92" s="611"/>
      <c r="G92" s="611"/>
      <c r="H92" s="611"/>
      <c r="I92" s="611"/>
      <c r="J92" s="611"/>
      <c r="K92" s="611"/>
      <c r="L92" s="611"/>
      <c r="M92" s="611"/>
      <c r="N92" s="611"/>
      <c r="O92" s="611"/>
      <c r="P92" s="609"/>
      <c r="Q92" s="610"/>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5"/>
      <c r="C93" s="596"/>
      <c r="D93" s="597"/>
      <c r="E93" s="583" t="s">
        <v>20</v>
      </c>
      <c r="F93" s="584"/>
      <c r="G93" s="584"/>
      <c r="H93" s="584"/>
      <c r="I93" s="584"/>
      <c r="J93" s="584"/>
      <c r="K93" s="584"/>
      <c r="L93" s="584"/>
      <c r="M93" s="584"/>
      <c r="N93" s="584"/>
      <c r="O93" s="584"/>
      <c r="P93" s="581">
        <f>SUM(P88:Q92)</f>
        <v>0</v>
      </c>
      <c r="Q93" s="582"/>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6" t="s">
        <v>314</v>
      </c>
      <c r="C95" s="570"/>
      <c r="D95" s="571"/>
      <c r="E95" s="538" t="s">
        <v>95</v>
      </c>
      <c r="F95" s="539"/>
      <c r="G95" s="112" t="s">
        <v>12</v>
      </c>
      <c r="H95" s="112" t="s">
        <v>21</v>
      </c>
      <c r="I95" s="112" t="s">
        <v>13</v>
      </c>
      <c r="J95" s="112" t="s">
        <v>14</v>
      </c>
      <c r="K95" s="112" t="s">
        <v>15</v>
      </c>
      <c r="L95" s="112" t="s">
        <v>16</v>
      </c>
      <c r="M95" s="112" t="s">
        <v>17</v>
      </c>
      <c r="N95" s="112" t="s">
        <v>18</v>
      </c>
      <c r="O95" s="112" t="s">
        <v>19</v>
      </c>
      <c r="P95" s="109" t="s">
        <v>22</v>
      </c>
      <c r="Q95" s="546"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2"/>
      <c r="C96" s="573"/>
      <c r="D96" s="574"/>
      <c r="E96" s="540" t="s">
        <v>170</v>
      </c>
      <c r="F96" s="541"/>
      <c r="G96" s="83" t="s">
        <v>74</v>
      </c>
      <c r="H96" s="110" t="s">
        <v>102</v>
      </c>
      <c r="I96" s="110" t="s">
        <v>102</v>
      </c>
      <c r="J96" s="110" t="s">
        <v>102</v>
      </c>
      <c r="K96" s="110" t="s">
        <v>102</v>
      </c>
      <c r="L96" s="110" t="s">
        <v>102</v>
      </c>
      <c r="M96" s="110" t="s">
        <v>102</v>
      </c>
      <c r="N96" s="110" t="s">
        <v>102</v>
      </c>
      <c r="O96" s="110" t="s">
        <v>102</v>
      </c>
      <c r="P96" s="111" t="s">
        <v>102</v>
      </c>
      <c r="Q96" s="547"/>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5"/>
      <c r="C97" s="576"/>
      <c r="D97" s="577"/>
      <c r="E97" s="540" t="s">
        <v>171</v>
      </c>
      <c r="F97" s="541"/>
      <c r="G97" s="208"/>
      <c r="H97" s="209"/>
      <c r="I97" s="209"/>
      <c r="J97" s="209"/>
      <c r="K97" s="209"/>
      <c r="L97" s="209"/>
      <c r="M97" s="209"/>
      <c r="N97" s="209"/>
      <c r="O97" s="209"/>
      <c r="P97" s="210"/>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5"/>
      <c r="C98" s="576"/>
      <c r="D98" s="577"/>
      <c r="E98" s="540" t="s">
        <v>281</v>
      </c>
      <c r="F98" s="541"/>
      <c r="G98" s="534">
        <f>$J$81*G97</f>
        <v>0</v>
      </c>
      <c r="H98" s="534">
        <f t="shared" ref="H98:P98" si="3">IF(H96="Nein | Nej",0,$J$81*H97)</f>
        <v>0</v>
      </c>
      <c r="I98" s="534">
        <f t="shared" si="3"/>
        <v>0</v>
      </c>
      <c r="J98" s="534">
        <f t="shared" si="3"/>
        <v>0</v>
      </c>
      <c r="K98" s="534">
        <f t="shared" si="3"/>
        <v>0</v>
      </c>
      <c r="L98" s="534">
        <f t="shared" si="3"/>
        <v>0</v>
      </c>
      <c r="M98" s="534">
        <f t="shared" si="3"/>
        <v>0</v>
      </c>
      <c r="N98" s="534">
        <f t="shared" si="3"/>
        <v>0</v>
      </c>
      <c r="O98" s="534">
        <f t="shared" si="3"/>
        <v>0</v>
      </c>
      <c r="P98" s="536">
        <f t="shared" si="3"/>
        <v>0</v>
      </c>
      <c r="Q98" s="544">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8"/>
      <c r="C99" s="579"/>
      <c r="D99" s="580"/>
      <c r="E99" s="542"/>
      <c r="F99" s="543"/>
      <c r="G99" s="535"/>
      <c r="H99" s="535"/>
      <c r="I99" s="535"/>
      <c r="J99" s="535"/>
      <c r="K99" s="535"/>
      <c r="L99" s="535"/>
      <c r="M99" s="535"/>
      <c r="N99" s="535"/>
      <c r="O99" s="535"/>
      <c r="P99" s="537"/>
      <c r="Q99" s="545"/>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MxwWiXChhbz0HFif46YjJlwV/Tk33JGtVdG9Lj9PoWbrgzTAT195g2EQrxSQpfe44rnO6Qc4hSQooScmxVCSjQ==" saltValue="bCAxh3yCoUBKKkeRx+kniQ=="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428" priority="9" operator="equal">
      <formula>1</formula>
    </cfRule>
    <cfRule type="cellIs" dxfId="427" priority="32" operator="lessThan">
      <formula>1</formula>
    </cfRule>
    <cfRule type="cellIs" dxfId="426" priority="33" operator="greaterThan">
      <formula>100%</formula>
    </cfRule>
  </conditionalFormatting>
  <conditionalFormatting sqref="Q84">
    <cfRule type="cellIs" dxfId="425" priority="31" operator="notEqual">
      <formula>0</formula>
    </cfRule>
  </conditionalFormatting>
  <conditionalFormatting sqref="H97 P98">
    <cfRule type="expression" dxfId="424" priority="28">
      <formula>$P$96="Nein | Nej"</formula>
    </cfRule>
  </conditionalFormatting>
  <conditionalFormatting sqref="G97">
    <cfRule type="expression" dxfId="423" priority="30">
      <formula>$G$96="Nein | Nej"</formula>
    </cfRule>
  </conditionalFormatting>
  <conditionalFormatting sqref="I97">
    <cfRule type="expression" dxfId="422" priority="26">
      <formula>$I$96="Nein | Nej"</formula>
    </cfRule>
  </conditionalFormatting>
  <conditionalFormatting sqref="J97">
    <cfRule type="expression" dxfId="421" priority="24">
      <formula>$J$96="Nein | Nej"</formula>
    </cfRule>
  </conditionalFormatting>
  <conditionalFormatting sqref="J97">
    <cfRule type="expression" dxfId="420" priority="23">
      <formula>$J$96="Ja"</formula>
    </cfRule>
  </conditionalFormatting>
  <conditionalFormatting sqref="I97">
    <cfRule type="expression" dxfId="419" priority="25">
      <formula>$I$96="Ja"</formula>
    </cfRule>
  </conditionalFormatting>
  <conditionalFormatting sqref="H97">
    <cfRule type="expression" dxfId="418" priority="27">
      <formula>$H$96="Ja"</formula>
    </cfRule>
  </conditionalFormatting>
  <conditionalFormatting sqref="G97">
    <cfRule type="expression" dxfId="417" priority="29">
      <formula>$G$96="Ja"</formula>
    </cfRule>
  </conditionalFormatting>
  <conditionalFormatting sqref="K97">
    <cfRule type="expression" dxfId="416" priority="22">
      <formula>$K$96="Nein | Nej"</formula>
    </cfRule>
  </conditionalFormatting>
  <conditionalFormatting sqref="K97">
    <cfRule type="expression" dxfId="415" priority="21">
      <formula>$K$96="Ja"</formula>
    </cfRule>
  </conditionalFormatting>
  <conditionalFormatting sqref="L97">
    <cfRule type="expression" dxfId="414" priority="20">
      <formula>$L$96="Nein | Nej"</formula>
    </cfRule>
  </conditionalFormatting>
  <conditionalFormatting sqref="L97">
    <cfRule type="expression" dxfId="413" priority="19">
      <formula>$L$96="Ja"</formula>
    </cfRule>
  </conditionalFormatting>
  <conditionalFormatting sqref="M97">
    <cfRule type="expression" dxfId="412" priority="18">
      <formula>$M$96="Nein | Nej"</formula>
    </cfRule>
  </conditionalFormatting>
  <conditionalFormatting sqref="M97">
    <cfRule type="expression" dxfId="411" priority="17">
      <formula>$M$96="Ja"</formula>
    </cfRule>
  </conditionalFormatting>
  <conditionalFormatting sqref="N97">
    <cfRule type="expression" dxfId="410" priority="16">
      <formula>$N$96="Nein | Nej"</formula>
    </cfRule>
  </conditionalFormatting>
  <conditionalFormatting sqref="N97">
    <cfRule type="expression" dxfId="409" priority="15">
      <formula>$N$96="Ja"</formula>
    </cfRule>
  </conditionalFormatting>
  <conditionalFormatting sqref="O97">
    <cfRule type="expression" dxfId="408" priority="14">
      <formula>$O$96="Nein | Nej"</formula>
    </cfRule>
  </conditionalFormatting>
  <conditionalFormatting sqref="O97">
    <cfRule type="expression" dxfId="407" priority="13">
      <formula>$O$96="Ja"</formula>
    </cfRule>
  </conditionalFormatting>
  <conditionalFormatting sqref="P97">
    <cfRule type="expression" dxfId="406" priority="12">
      <formula>$P$96="Nein | Nej"</formula>
    </cfRule>
  </conditionalFormatting>
  <conditionalFormatting sqref="P97">
    <cfRule type="expression" dxfId="405" priority="11">
      <formula>$P$96="Ja"</formula>
    </cfRule>
  </conditionalFormatting>
  <conditionalFormatting sqref="Q84:Q85">
    <cfRule type="cellIs" dxfId="404" priority="10" operator="equal">
      <formula>0</formula>
    </cfRule>
  </conditionalFormatting>
  <conditionalFormatting sqref="H98">
    <cfRule type="expression" dxfId="403" priority="8">
      <formula>$H$96="Nein | Nej"</formula>
    </cfRule>
  </conditionalFormatting>
  <conditionalFormatting sqref="I98">
    <cfRule type="expression" dxfId="402" priority="7">
      <formula>$I$96="Nein | Nej"</formula>
    </cfRule>
  </conditionalFormatting>
  <conditionalFormatting sqref="J98:J99">
    <cfRule type="expression" dxfId="401" priority="6">
      <formula>$J$96="Nein | Nej"</formula>
    </cfRule>
  </conditionalFormatting>
  <conditionalFormatting sqref="K98:K99">
    <cfRule type="expression" dxfId="400" priority="5">
      <formula>$K$96="Nein | Nej"</formula>
    </cfRule>
  </conditionalFormatting>
  <conditionalFormatting sqref="L98:L99">
    <cfRule type="expression" dxfId="399" priority="4">
      <formula>$L$96="Nein | Nej"</formula>
    </cfRule>
  </conditionalFormatting>
  <conditionalFormatting sqref="M98:M99">
    <cfRule type="expression" dxfId="398" priority="3">
      <formula>$M$96="Nein | Nej"</formula>
    </cfRule>
  </conditionalFormatting>
  <conditionalFormatting sqref="N98:N99">
    <cfRule type="expression" dxfId="397" priority="2">
      <formula>$N$96="Nein | Nej"</formula>
    </cfRule>
  </conditionalFormatting>
  <conditionalFormatting sqref="O98:O99">
    <cfRule type="expression" dxfId="396" priority="1">
      <formula>$O$96="Nein | Nej"</formula>
    </cfRule>
  </conditionalFormatting>
  <dataValidations disablePrompts="1"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type="custom" allowBlank="1" showInputMessage="1" showErrorMessage="1" sqref="G96">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sqref="K34:O48 I67:K69 P88:Q92 K52:N62">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5. Partnerbudget Projektpartner 2</oddHeader>
    <oddFooter>&amp;L&amp;"-,Fett"&amp;KFF0000Budgetmodel 2 - Version 2.0.6&amp;R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K1" sqref="K1:K6"/>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7" t="s">
        <v>208</v>
      </c>
      <c r="C1" s="558"/>
      <c r="D1" s="558"/>
      <c r="E1" s="558"/>
      <c r="F1" s="558"/>
      <c r="G1" s="558"/>
      <c r="H1" s="558"/>
      <c r="I1" s="559"/>
      <c r="J1" s="42"/>
      <c r="K1" s="531" t="s">
        <v>152</v>
      </c>
      <c r="L1" s="522" t="s">
        <v>158</v>
      </c>
      <c r="M1" s="523"/>
      <c r="N1" s="523"/>
      <c r="O1" s="523"/>
      <c r="P1" s="523"/>
      <c r="Q1" s="5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8" t="s">
        <v>85</v>
      </c>
      <c r="C2" s="569"/>
      <c r="D2" s="625" t="str">
        <f>IF('Angaben-Oplysninger'!E4="","",'Angaben-Oplysninger'!E4)</f>
        <v/>
      </c>
      <c r="E2" s="625"/>
      <c r="F2" s="569" t="s">
        <v>86</v>
      </c>
      <c r="G2" s="569"/>
      <c r="H2" s="626" t="str">
        <f>K85</f>
        <v>-</v>
      </c>
      <c r="I2" s="627"/>
      <c r="J2" s="44"/>
      <c r="K2" s="532"/>
      <c r="L2" s="525"/>
      <c r="M2" s="526"/>
      <c r="N2" s="526"/>
      <c r="O2" s="526"/>
      <c r="P2" s="526"/>
      <c r="Q2" s="527"/>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8" t="s">
        <v>87</v>
      </c>
      <c r="C3" s="569"/>
      <c r="D3" s="625" t="str">
        <f>IF('Angaben-Oplysninger'!F15="","",'Angaben-Oplysninger'!F15)</f>
        <v/>
      </c>
      <c r="E3" s="625"/>
      <c r="F3" s="569" t="s">
        <v>88</v>
      </c>
      <c r="G3" s="569"/>
      <c r="H3" s="629">
        <f>J81</f>
        <v>0</v>
      </c>
      <c r="I3" s="630"/>
      <c r="J3" s="44"/>
      <c r="K3" s="532"/>
      <c r="L3" s="525"/>
      <c r="M3" s="526"/>
      <c r="N3" s="526"/>
      <c r="O3" s="526"/>
      <c r="P3" s="526"/>
      <c r="Q3" s="527"/>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8" t="s">
        <v>113</v>
      </c>
      <c r="C4" s="569"/>
      <c r="D4" s="625" t="str">
        <f>IF('Angaben-Oplysninger'!D15="","",'Angaben-Oplysninger'!D15)</f>
        <v/>
      </c>
      <c r="E4" s="625"/>
      <c r="F4" s="569" t="s">
        <v>89</v>
      </c>
      <c r="G4" s="569"/>
      <c r="H4" s="629">
        <f>I85</f>
        <v>0</v>
      </c>
      <c r="I4" s="630"/>
      <c r="J4" s="44"/>
      <c r="K4" s="532"/>
      <c r="L4" s="525"/>
      <c r="M4" s="526"/>
      <c r="N4" s="526"/>
      <c r="O4" s="526"/>
      <c r="P4" s="526"/>
      <c r="Q4" s="527"/>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3" t="s">
        <v>114</v>
      </c>
      <c r="C5" s="624"/>
      <c r="D5" s="628" t="str">
        <f>'Angaben-Oplysninger'!C15</f>
        <v>Projektpartner 3</v>
      </c>
      <c r="E5" s="628"/>
      <c r="F5" s="624" t="s">
        <v>90</v>
      </c>
      <c r="G5" s="624"/>
      <c r="H5" s="566" t="str">
        <f>IF(H2="-","-",H3*(100%-H2))</f>
        <v>-</v>
      </c>
      <c r="I5" s="567"/>
      <c r="J5" s="44"/>
      <c r="K5" s="532"/>
      <c r="L5" s="525"/>
      <c r="M5" s="526"/>
      <c r="N5" s="526"/>
      <c r="O5" s="526"/>
      <c r="P5" s="526"/>
      <c r="Q5" s="527"/>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3"/>
      <c r="L6" s="528"/>
      <c r="M6" s="529"/>
      <c r="N6" s="529"/>
      <c r="O6" s="529"/>
      <c r="P6" s="529"/>
      <c r="Q6" s="530"/>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60" t="s">
        <v>342</v>
      </c>
      <c r="C8" s="561"/>
      <c r="D8" s="561"/>
      <c r="E8" s="631" t="s">
        <v>159</v>
      </c>
      <c r="F8" s="301"/>
      <c r="G8" s="301"/>
      <c r="H8" s="301"/>
      <c r="I8" s="301"/>
      <c r="J8" s="301"/>
      <c r="K8" s="301"/>
      <c r="L8" s="301"/>
      <c r="M8" s="301"/>
      <c r="N8" s="301"/>
      <c r="O8" s="301"/>
      <c r="P8" s="301"/>
      <c r="Q8" s="632"/>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2"/>
      <c r="C9" s="563"/>
      <c r="D9" s="563"/>
      <c r="E9" s="114" t="s">
        <v>108</v>
      </c>
      <c r="F9" s="508" t="s">
        <v>335</v>
      </c>
      <c r="G9" s="508"/>
      <c r="H9" s="113" t="s">
        <v>243</v>
      </c>
      <c r="I9" s="113" t="s">
        <v>80</v>
      </c>
      <c r="J9" s="113" t="s">
        <v>6</v>
      </c>
      <c r="K9" s="113" t="s">
        <v>80</v>
      </c>
      <c r="L9" s="113" t="s">
        <v>7</v>
      </c>
      <c r="M9" s="113" t="s">
        <v>80</v>
      </c>
      <c r="N9" s="113" t="s">
        <v>8</v>
      </c>
      <c r="O9" s="113" t="s">
        <v>20</v>
      </c>
      <c r="P9" s="508" t="s">
        <v>336</v>
      </c>
      <c r="Q9" s="635"/>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2"/>
      <c r="C10" s="563"/>
      <c r="D10" s="563"/>
      <c r="E10" s="47" t="s">
        <v>334</v>
      </c>
      <c r="F10" s="492"/>
      <c r="G10" s="492"/>
      <c r="H10" s="202">
        <f>IF($D$3="DE",62,IF($D$3="DK",68,0))</f>
        <v>0</v>
      </c>
      <c r="I10" s="213"/>
      <c r="J10" s="200">
        <f>$H10*I10*1720</f>
        <v>0</v>
      </c>
      <c r="K10" s="213">
        <v>0</v>
      </c>
      <c r="L10" s="200">
        <f>$H10*K10*1720</f>
        <v>0</v>
      </c>
      <c r="M10" s="213">
        <v>0</v>
      </c>
      <c r="N10" s="200">
        <f>$H10*M10*1720</f>
        <v>0</v>
      </c>
      <c r="O10" s="204">
        <f>J10+L10+N10</f>
        <v>0</v>
      </c>
      <c r="P10" s="518"/>
      <c r="Q10" s="633"/>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2"/>
      <c r="C11" s="563"/>
      <c r="D11" s="563"/>
      <c r="E11" s="47" t="s">
        <v>83</v>
      </c>
      <c r="F11" s="492"/>
      <c r="G11" s="492"/>
      <c r="H11" s="202">
        <f>IF($D$3="DE",46,IF($D$3="DK",51,0))</f>
        <v>0</v>
      </c>
      <c r="I11" s="213">
        <v>0</v>
      </c>
      <c r="J11" s="200">
        <f>$H11*I11*1720</f>
        <v>0</v>
      </c>
      <c r="K11" s="213">
        <v>0</v>
      </c>
      <c r="L11" s="200">
        <f>$H11*K11*1720</f>
        <v>0</v>
      </c>
      <c r="M11" s="213">
        <v>0</v>
      </c>
      <c r="N11" s="200">
        <f>$H11*M11*1720</f>
        <v>0</v>
      </c>
      <c r="O11" s="204">
        <f>J11+L11+N11</f>
        <v>0</v>
      </c>
      <c r="P11" s="518"/>
      <c r="Q11" s="633"/>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2"/>
      <c r="C12" s="563"/>
      <c r="D12" s="563"/>
      <c r="E12" s="48" t="s">
        <v>84</v>
      </c>
      <c r="F12" s="611"/>
      <c r="G12" s="611"/>
      <c r="H12" s="203">
        <f>IF($D$3="DE",31,IF($D$3="DK",33,0))</f>
        <v>0</v>
      </c>
      <c r="I12" s="214">
        <v>0</v>
      </c>
      <c r="J12" s="201">
        <f>$H12*I12*1720</f>
        <v>0</v>
      </c>
      <c r="K12" s="214">
        <v>0</v>
      </c>
      <c r="L12" s="201">
        <f>$H12*K12*1720</f>
        <v>0</v>
      </c>
      <c r="M12" s="214">
        <v>0</v>
      </c>
      <c r="N12" s="201">
        <f>$H12*M12*1720</f>
        <v>0</v>
      </c>
      <c r="O12" s="205">
        <f>J12+L12+N12</f>
        <v>0</v>
      </c>
      <c r="P12" s="519"/>
      <c r="Q12" s="63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4"/>
      <c r="C13" s="565"/>
      <c r="D13" s="565"/>
      <c r="E13" s="511" t="s">
        <v>20</v>
      </c>
      <c r="F13" s="512"/>
      <c r="G13" s="512"/>
      <c r="H13" s="512"/>
      <c r="I13" s="513">
        <f>SUM(J10:J12)</f>
        <v>0</v>
      </c>
      <c r="J13" s="513"/>
      <c r="K13" s="513">
        <f>SUM(L10:L12)</f>
        <v>0</v>
      </c>
      <c r="L13" s="513"/>
      <c r="M13" s="513">
        <f>SUM(N10:N12)</f>
        <v>0</v>
      </c>
      <c r="N13" s="513"/>
      <c r="O13" s="206">
        <f>I13+K13+M13</f>
        <v>0</v>
      </c>
      <c r="P13" s="520"/>
      <c r="Q13" s="521"/>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6" t="s">
        <v>377</v>
      </c>
      <c r="C15" s="497"/>
      <c r="D15" s="498"/>
      <c r="E15" s="514" t="s">
        <v>311</v>
      </c>
      <c r="F15" s="515"/>
      <c r="G15" s="515"/>
      <c r="H15" s="515"/>
      <c r="I15" s="515"/>
      <c r="J15" s="515"/>
      <c r="K15" s="515"/>
      <c r="L15" s="515"/>
      <c r="M15" s="516"/>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9"/>
      <c r="C16" s="500"/>
      <c r="D16" s="501"/>
      <c r="E16" s="119" t="s">
        <v>108</v>
      </c>
      <c r="F16" s="508" t="s">
        <v>335</v>
      </c>
      <c r="G16" s="508"/>
      <c r="H16" s="119" t="s">
        <v>243</v>
      </c>
      <c r="I16" s="119" t="s">
        <v>80</v>
      </c>
      <c r="J16" s="119" t="s">
        <v>310</v>
      </c>
      <c r="K16" s="517" t="s">
        <v>336</v>
      </c>
      <c r="L16" s="517"/>
      <c r="M16" s="517"/>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9"/>
      <c r="C17" s="500"/>
      <c r="D17" s="501"/>
      <c r="E17" s="120" t="s">
        <v>82</v>
      </c>
      <c r="F17" s="509"/>
      <c r="G17" s="509"/>
      <c r="H17" s="200">
        <f>IF($D$3="DE",62,IF($D$3="DK",68,0))</f>
        <v>0</v>
      </c>
      <c r="I17" s="215">
        <v>0</v>
      </c>
      <c r="J17" s="200">
        <f>$H17*I17*430</f>
        <v>0</v>
      </c>
      <c r="K17" s="518"/>
      <c r="L17" s="518"/>
      <c r="M17" s="518"/>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2"/>
      <c r="C18" s="503"/>
      <c r="D18" s="504"/>
      <c r="E18" s="120" t="s">
        <v>83</v>
      </c>
      <c r="F18" s="509"/>
      <c r="G18" s="509"/>
      <c r="H18" s="200">
        <f>IF($D$3="DE",46,IF($D$3="DK",51,0))</f>
        <v>0</v>
      </c>
      <c r="I18" s="215">
        <v>0</v>
      </c>
      <c r="J18" s="200">
        <f>$H18*I18*430</f>
        <v>0</v>
      </c>
      <c r="K18" s="518"/>
      <c r="L18" s="518"/>
      <c r="M18" s="518"/>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2"/>
      <c r="C19" s="503"/>
      <c r="D19" s="504"/>
      <c r="E19" s="121" t="s">
        <v>84</v>
      </c>
      <c r="F19" s="510"/>
      <c r="G19" s="510"/>
      <c r="H19" s="201">
        <f>IF($D$3="DE",31,IF($D$3="DK",33,0))</f>
        <v>0</v>
      </c>
      <c r="I19" s="216">
        <v>0</v>
      </c>
      <c r="J19" s="201">
        <f>$H19*I19*430</f>
        <v>0</v>
      </c>
      <c r="K19" s="519"/>
      <c r="L19" s="519"/>
      <c r="M19" s="519"/>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5"/>
      <c r="C20" s="506"/>
      <c r="D20" s="507"/>
      <c r="E20" s="511" t="s">
        <v>20</v>
      </c>
      <c r="F20" s="512"/>
      <c r="G20" s="512"/>
      <c r="H20" s="512"/>
      <c r="I20" s="513">
        <f>SUM(J17:J19)</f>
        <v>0</v>
      </c>
      <c r="J20" s="513"/>
      <c r="K20" s="520"/>
      <c r="L20" s="520"/>
      <c r="M20" s="521"/>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7"/>
      <c r="B21" s="117"/>
      <c r="C21" s="117"/>
      <c r="D21" s="117"/>
      <c r="E21" s="117"/>
      <c r="F21" s="117"/>
      <c r="G21" s="117"/>
      <c r="H21" s="117"/>
      <c r="I21" s="117"/>
      <c r="J21" s="117"/>
      <c r="K21" s="117"/>
      <c r="L21" s="117"/>
      <c r="M21" s="117"/>
      <c r="N21" s="117"/>
      <c r="O21" s="117"/>
      <c r="P21" s="117"/>
      <c r="Q21" s="117"/>
    </row>
    <row r="22" spans="1:335" s="45" customFormat="1" ht="37.5" customHeight="1" x14ac:dyDescent="0.25">
      <c r="A22" s="44"/>
      <c r="B22" s="548" t="s">
        <v>181</v>
      </c>
      <c r="C22" s="549"/>
      <c r="D22" s="549"/>
      <c r="E22" s="550"/>
      <c r="F22" s="664" t="s">
        <v>160</v>
      </c>
      <c r="G22" s="665"/>
      <c r="H22" s="665"/>
      <c r="I22" s="665"/>
      <c r="J22" s="665"/>
      <c r="K22" s="665"/>
      <c r="L22" s="666"/>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1"/>
      <c r="C23" s="552"/>
      <c r="D23" s="552"/>
      <c r="E23" s="553"/>
      <c r="F23" s="671"/>
      <c r="G23" s="672"/>
      <c r="H23" s="113">
        <v>1</v>
      </c>
      <c r="I23" s="113">
        <v>2</v>
      </c>
      <c r="J23" s="113">
        <v>3</v>
      </c>
      <c r="K23" s="113" t="s">
        <v>310</v>
      </c>
      <c r="L23" s="115"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1"/>
      <c r="C24" s="552"/>
      <c r="D24" s="552"/>
      <c r="E24" s="553"/>
      <c r="F24" s="104">
        <v>0.15</v>
      </c>
      <c r="G24" s="105" t="s">
        <v>10</v>
      </c>
      <c r="H24" s="198">
        <f>I13</f>
        <v>0</v>
      </c>
      <c r="I24" s="198">
        <f>K13</f>
        <v>0</v>
      </c>
      <c r="J24" s="198">
        <f>M13</f>
        <v>0</v>
      </c>
      <c r="K24" s="198">
        <f>I20</f>
        <v>0</v>
      </c>
      <c r="L24" s="199">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4"/>
      <c r="C25" s="555"/>
      <c r="D25" s="555"/>
      <c r="E25" s="556"/>
      <c r="F25" s="660" t="s">
        <v>20</v>
      </c>
      <c r="G25" s="661"/>
      <c r="H25" s="191">
        <f>H24*$F$24</f>
        <v>0</v>
      </c>
      <c r="I25" s="191">
        <f>I24*$F$24</f>
        <v>0</v>
      </c>
      <c r="J25" s="191">
        <f>J24*$F$24</f>
        <v>0</v>
      </c>
      <c r="K25" s="191">
        <f>K24*$F$24</f>
        <v>0</v>
      </c>
      <c r="L25" s="197">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8" t="s">
        <v>182</v>
      </c>
      <c r="C27" s="549"/>
      <c r="D27" s="549"/>
      <c r="E27" s="549"/>
      <c r="F27" s="664" t="s">
        <v>163</v>
      </c>
      <c r="G27" s="665"/>
      <c r="H27" s="665"/>
      <c r="I27" s="665"/>
      <c r="J27" s="665"/>
      <c r="K27" s="665"/>
      <c r="L27" s="666"/>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1"/>
      <c r="C28" s="552"/>
      <c r="D28" s="552"/>
      <c r="E28" s="552"/>
      <c r="F28" s="671"/>
      <c r="G28" s="672"/>
      <c r="H28" s="113">
        <v>1</v>
      </c>
      <c r="I28" s="113">
        <v>2</v>
      </c>
      <c r="J28" s="113">
        <v>3</v>
      </c>
      <c r="K28" s="124" t="s">
        <v>310</v>
      </c>
      <c r="L28" s="115"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1"/>
      <c r="C29" s="552"/>
      <c r="D29" s="552"/>
      <c r="E29" s="552"/>
      <c r="F29" s="4">
        <v>0.06</v>
      </c>
      <c r="G29" s="57" t="s">
        <v>10</v>
      </c>
      <c r="H29" s="188">
        <f>I13</f>
        <v>0</v>
      </c>
      <c r="I29" s="188">
        <f>K13</f>
        <v>0</v>
      </c>
      <c r="J29" s="188">
        <f>M13</f>
        <v>0</v>
      </c>
      <c r="K29" s="176"/>
      <c r="L29" s="195">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4"/>
      <c r="C30" s="555"/>
      <c r="D30" s="555"/>
      <c r="E30" s="555"/>
      <c r="F30" s="662" t="s">
        <v>93</v>
      </c>
      <c r="G30" s="663"/>
      <c r="H30" s="191">
        <f>H29*$F$29</f>
        <v>0</v>
      </c>
      <c r="I30" s="191">
        <f>I29*$F$29</f>
        <v>0</v>
      </c>
      <c r="J30" s="191">
        <f>J29*$F$29</f>
        <v>0</v>
      </c>
      <c r="K30" s="196"/>
      <c r="L30" s="197">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7" customFormat="1" ht="15" customHeight="1" thickBot="1" x14ac:dyDescent="0.3"/>
    <row r="32" spans="1:335" s="56" customFormat="1" ht="37.5" customHeight="1" x14ac:dyDescent="0.25">
      <c r="A32" s="44"/>
      <c r="B32" s="496" t="s">
        <v>252</v>
      </c>
      <c r="C32" s="497"/>
      <c r="D32" s="643"/>
      <c r="E32" s="631" t="s">
        <v>94</v>
      </c>
      <c r="F32" s="301"/>
      <c r="G32" s="301"/>
      <c r="H32" s="301"/>
      <c r="I32" s="301"/>
      <c r="J32" s="632"/>
      <c r="K32" s="667" t="s">
        <v>91</v>
      </c>
      <c r="L32" s="667"/>
      <c r="M32" s="667"/>
      <c r="N32" s="667"/>
      <c r="O32" s="667"/>
      <c r="P32" s="667"/>
      <c r="Q32" s="668"/>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9"/>
      <c r="C33" s="500"/>
      <c r="D33" s="501"/>
      <c r="E33" s="673" t="s">
        <v>115</v>
      </c>
      <c r="F33" s="674"/>
      <c r="G33" s="674" t="s">
        <v>164</v>
      </c>
      <c r="H33" s="674"/>
      <c r="I33" s="143" t="s">
        <v>95</v>
      </c>
      <c r="J33" s="144" t="s">
        <v>96</v>
      </c>
      <c r="K33" s="95">
        <v>1</v>
      </c>
      <c r="L33" s="113">
        <v>2</v>
      </c>
      <c r="M33" s="113">
        <v>3</v>
      </c>
      <c r="N33" s="119" t="s">
        <v>310</v>
      </c>
      <c r="O33" s="113" t="s">
        <v>93</v>
      </c>
      <c r="P33" s="669" t="s">
        <v>81</v>
      </c>
      <c r="Q33" s="670"/>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9"/>
      <c r="C34" s="500"/>
      <c r="D34" s="501"/>
      <c r="E34" s="575" t="s">
        <v>2</v>
      </c>
      <c r="F34" s="576"/>
      <c r="G34" s="576" t="s">
        <v>3</v>
      </c>
      <c r="H34" s="576"/>
      <c r="I34" s="129" t="s">
        <v>154</v>
      </c>
      <c r="J34" s="145" t="s">
        <v>121</v>
      </c>
      <c r="K34" s="151">
        <v>500</v>
      </c>
      <c r="L34" s="152">
        <v>150</v>
      </c>
      <c r="M34" s="152">
        <v>150</v>
      </c>
      <c r="N34" s="152">
        <v>40</v>
      </c>
      <c r="O34" s="153">
        <f>SUM(K34:N34)</f>
        <v>840</v>
      </c>
      <c r="P34" s="488"/>
      <c r="Q34" s="489"/>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9"/>
      <c r="C35" s="500"/>
      <c r="D35" s="501"/>
      <c r="E35" s="493"/>
      <c r="F35" s="492"/>
      <c r="G35" s="492"/>
      <c r="H35" s="492"/>
      <c r="I35" s="217"/>
      <c r="J35" s="218"/>
      <c r="K35" s="147"/>
      <c r="L35" s="148"/>
      <c r="M35" s="148"/>
      <c r="N35" s="148"/>
      <c r="O35" s="154">
        <f t="shared" ref="O35:O47" si="0">SUM(K35:N35)</f>
        <v>0</v>
      </c>
      <c r="P35" s="490"/>
      <c r="Q35" s="491"/>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9"/>
      <c r="C36" s="500"/>
      <c r="D36" s="501"/>
      <c r="E36" s="493"/>
      <c r="F36" s="492"/>
      <c r="G36" s="492"/>
      <c r="H36" s="492"/>
      <c r="I36" s="217"/>
      <c r="J36" s="218"/>
      <c r="K36" s="147"/>
      <c r="L36" s="148"/>
      <c r="M36" s="148"/>
      <c r="N36" s="148"/>
      <c r="O36" s="154">
        <f t="shared" si="0"/>
        <v>0</v>
      </c>
      <c r="P36" s="490"/>
      <c r="Q36" s="491"/>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9"/>
      <c r="C37" s="500"/>
      <c r="D37" s="501"/>
      <c r="E37" s="493"/>
      <c r="F37" s="492"/>
      <c r="G37" s="492"/>
      <c r="H37" s="492"/>
      <c r="I37" s="217"/>
      <c r="J37" s="218"/>
      <c r="K37" s="147"/>
      <c r="L37" s="148"/>
      <c r="M37" s="148"/>
      <c r="N37" s="148"/>
      <c r="O37" s="154">
        <f t="shared" si="0"/>
        <v>0</v>
      </c>
      <c r="P37" s="490"/>
      <c r="Q37" s="491"/>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9"/>
      <c r="C38" s="500"/>
      <c r="D38" s="501"/>
      <c r="E38" s="493"/>
      <c r="F38" s="492"/>
      <c r="G38" s="492"/>
      <c r="H38" s="492"/>
      <c r="I38" s="217"/>
      <c r="J38" s="218"/>
      <c r="K38" s="147"/>
      <c r="L38" s="148"/>
      <c r="M38" s="148"/>
      <c r="N38" s="148"/>
      <c r="O38" s="154">
        <f t="shared" si="0"/>
        <v>0</v>
      </c>
      <c r="P38" s="490"/>
      <c r="Q38" s="491"/>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9"/>
      <c r="C39" s="500"/>
      <c r="D39" s="501"/>
      <c r="E39" s="493"/>
      <c r="F39" s="492"/>
      <c r="G39" s="492"/>
      <c r="H39" s="492"/>
      <c r="I39" s="217"/>
      <c r="J39" s="218"/>
      <c r="K39" s="147"/>
      <c r="L39" s="148"/>
      <c r="M39" s="148"/>
      <c r="N39" s="148"/>
      <c r="O39" s="154">
        <f t="shared" si="0"/>
        <v>0</v>
      </c>
      <c r="P39" s="490"/>
      <c r="Q39" s="491"/>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9"/>
      <c r="C40" s="500"/>
      <c r="D40" s="501"/>
      <c r="E40" s="493"/>
      <c r="F40" s="492"/>
      <c r="G40" s="492"/>
      <c r="H40" s="492"/>
      <c r="I40" s="217"/>
      <c r="J40" s="218"/>
      <c r="K40" s="147"/>
      <c r="L40" s="148"/>
      <c r="M40" s="148"/>
      <c r="N40" s="148"/>
      <c r="O40" s="154">
        <f t="shared" si="0"/>
        <v>0</v>
      </c>
      <c r="P40" s="490"/>
      <c r="Q40" s="491"/>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9"/>
      <c r="C41" s="500"/>
      <c r="D41" s="501"/>
      <c r="E41" s="493"/>
      <c r="F41" s="492"/>
      <c r="G41" s="492"/>
      <c r="H41" s="492"/>
      <c r="I41" s="217"/>
      <c r="J41" s="218"/>
      <c r="K41" s="147"/>
      <c r="L41" s="148"/>
      <c r="M41" s="148"/>
      <c r="N41" s="148"/>
      <c r="O41" s="154">
        <f t="shared" si="0"/>
        <v>0</v>
      </c>
      <c r="P41" s="490"/>
      <c r="Q41" s="491"/>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9"/>
      <c r="C42" s="500"/>
      <c r="D42" s="501"/>
      <c r="E42" s="493"/>
      <c r="F42" s="492"/>
      <c r="G42" s="492"/>
      <c r="H42" s="492"/>
      <c r="I42" s="217"/>
      <c r="J42" s="218"/>
      <c r="K42" s="147"/>
      <c r="L42" s="148"/>
      <c r="M42" s="148"/>
      <c r="N42" s="148"/>
      <c r="O42" s="154">
        <f t="shared" si="0"/>
        <v>0</v>
      </c>
      <c r="P42" s="490"/>
      <c r="Q42" s="491"/>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9"/>
      <c r="C43" s="500"/>
      <c r="D43" s="501"/>
      <c r="E43" s="493"/>
      <c r="F43" s="492"/>
      <c r="G43" s="492"/>
      <c r="H43" s="492"/>
      <c r="I43" s="217"/>
      <c r="J43" s="218"/>
      <c r="K43" s="147"/>
      <c r="L43" s="148"/>
      <c r="M43" s="148"/>
      <c r="N43" s="148"/>
      <c r="O43" s="154">
        <f t="shared" si="0"/>
        <v>0</v>
      </c>
      <c r="P43" s="490"/>
      <c r="Q43" s="491"/>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9"/>
      <c r="C44" s="500"/>
      <c r="D44" s="501"/>
      <c r="E44" s="493"/>
      <c r="F44" s="492"/>
      <c r="G44" s="492"/>
      <c r="H44" s="492"/>
      <c r="I44" s="217"/>
      <c r="J44" s="218"/>
      <c r="K44" s="147"/>
      <c r="L44" s="148"/>
      <c r="M44" s="148"/>
      <c r="N44" s="148"/>
      <c r="O44" s="154">
        <f t="shared" si="0"/>
        <v>0</v>
      </c>
      <c r="P44" s="490"/>
      <c r="Q44" s="491"/>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9"/>
      <c r="C45" s="500"/>
      <c r="D45" s="501"/>
      <c r="E45" s="493"/>
      <c r="F45" s="492"/>
      <c r="G45" s="492"/>
      <c r="H45" s="492"/>
      <c r="I45" s="217"/>
      <c r="J45" s="218"/>
      <c r="K45" s="147"/>
      <c r="L45" s="148"/>
      <c r="M45" s="148"/>
      <c r="N45" s="148"/>
      <c r="O45" s="154">
        <f t="shared" si="0"/>
        <v>0</v>
      </c>
      <c r="P45" s="490"/>
      <c r="Q45" s="491"/>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9"/>
      <c r="C46" s="500"/>
      <c r="D46" s="501"/>
      <c r="E46" s="493"/>
      <c r="F46" s="492"/>
      <c r="G46" s="492"/>
      <c r="H46" s="492"/>
      <c r="I46" s="217"/>
      <c r="J46" s="218"/>
      <c r="K46" s="147"/>
      <c r="L46" s="148"/>
      <c r="M46" s="148"/>
      <c r="N46" s="148"/>
      <c r="O46" s="154">
        <f t="shared" si="0"/>
        <v>0</v>
      </c>
      <c r="P46" s="490"/>
      <c r="Q46" s="491"/>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9"/>
      <c r="C47" s="500"/>
      <c r="D47" s="501"/>
      <c r="E47" s="493"/>
      <c r="F47" s="492"/>
      <c r="G47" s="492"/>
      <c r="H47" s="492"/>
      <c r="I47" s="217"/>
      <c r="J47" s="218"/>
      <c r="K47" s="147"/>
      <c r="L47" s="148"/>
      <c r="M47" s="148"/>
      <c r="N47" s="148"/>
      <c r="O47" s="154">
        <f t="shared" si="0"/>
        <v>0</v>
      </c>
      <c r="P47" s="490"/>
      <c r="Q47" s="491"/>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9"/>
      <c r="C48" s="500"/>
      <c r="D48" s="501"/>
      <c r="E48" s="494"/>
      <c r="F48" s="495"/>
      <c r="G48" s="495"/>
      <c r="H48" s="495"/>
      <c r="I48" s="219"/>
      <c r="J48" s="220"/>
      <c r="K48" s="149"/>
      <c r="L48" s="150"/>
      <c r="M48" s="150"/>
      <c r="N48" s="148"/>
      <c r="O48" s="154">
        <f>SUM(K48:N48)</f>
        <v>0</v>
      </c>
      <c r="P48" s="490"/>
      <c r="Q48" s="491"/>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5"/>
      <c r="C49" s="506"/>
      <c r="D49" s="507"/>
      <c r="E49" s="636" t="s">
        <v>20</v>
      </c>
      <c r="F49" s="637"/>
      <c r="G49" s="637"/>
      <c r="H49" s="637"/>
      <c r="I49" s="637"/>
      <c r="J49" s="638"/>
      <c r="K49" s="155">
        <f>SUM(K35:K48)</f>
        <v>0</v>
      </c>
      <c r="L49" s="156">
        <f>SUM(L35:L48)</f>
        <v>0</v>
      </c>
      <c r="M49" s="156">
        <f>SUM(M35:M48)</f>
        <v>0</v>
      </c>
      <c r="N49" s="156">
        <f>SUM(N35:N48)</f>
        <v>0</v>
      </c>
      <c r="O49" s="156">
        <f>SUM(K49:N49)</f>
        <v>0</v>
      </c>
      <c r="P49" s="483"/>
      <c r="Q49" s="48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6" t="s">
        <v>253</v>
      </c>
      <c r="C50" s="497"/>
      <c r="D50" s="643"/>
      <c r="E50" s="631" t="s">
        <v>94</v>
      </c>
      <c r="F50" s="301"/>
      <c r="G50" s="301"/>
      <c r="H50" s="301"/>
      <c r="I50" s="301"/>
      <c r="J50" s="632"/>
      <c r="K50" s="480" t="s">
        <v>92</v>
      </c>
      <c r="L50" s="481"/>
      <c r="M50" s="481"/>
      <c r="N50" s="481"/>
      <c r="O50" s="481"/>
      <c r="P50" s="481"/>
      <c r="Q50" s="482"/>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9"/>
      <c r="C51" s="500"/>
      <c r="D51" s="501"/>
      <c r="E51" s="685" t="s">
        <v>97</v>
      </c>
      <c r="F51" s="508"/>
      <c r="G51" s="508" t="s">
        <v>165</v>
      </c>
      <c r="H51" s="508"/>
      <c r="I51" s="113" t="s">
        <v>95</v>
      </c>
      <c r="J51" s="115" t="s">
        <v>96</v>
      </c>
      <c r="K51" s="128" t="s">
        <v>246</v>
      </c>
      <c r="L51" s="127">
        <v>1</v>
      </c>
      <c r="M51" s="127">
        <v>2</v>
      </c>
      <c r="N51" s="127">
        <v>3</v>
      </c>
      <c r="O51" s="127" t="s">
        <v>20</v>
      </c>
      <c r="P51" s="694" t="s">
        <v>81</v>
      </c>
      <c r="Q51" s="695"/>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9"/>
      <c r="C52" s="500"/>
      <c r="D52" s="501"/>
      <c r="E52" s="575" t="s">
        <v>4</v>
      </c>
      <c r="F52" s="576"/>
      <c r="G52" s="639" t="s">
        <v>5</v>
      </c>
      <c r="H52" s="639"/>
      <c r="I52" s="129" t="s">
        <v>9</v>
      </c>
      <c r="J52" s="145" t="s">
        <v>11</v>
      </c>
      <c r="K52" s="157">
        <v>3000</v>
      </c>
      <c r="L52" s="158">
        <v>1000</v>
      </c>
      <c r="M52" s="158">
        <v>1000</v>
      </c>
      <c r="N52" s="158">
        <v>1000</v>
      </c>
      <c r="O52" s="159">
        <f>SUM(L52:N52)</f>
        <v>3000</v>
      </c>
      <c r="P52" s="577"/>
      <c r="Q52" s="696"/>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9"/>
      <c r="C53" s="500"/>
      <c r="D53" s="501"/>
      <c r="E53" s="493"/>
      <c r="F53" s="492"/>
      <c r="G53" s="492"/>
      <c r="H53" s="492"/>
      <c r="I53" s="217"/>
      <c r="J53" s="218"/>
      <c r="K53" s="160"/>
      <c r="L53" s="161"/>
      <c r="M53" s="161"/>
      <c r="N53" s="161"/>
      <c r="O53" s="162">
        <f>SUM(L53:N53)</f>
        <v>0</v>
      </c>
      <c r="P53" s="490"/>
      <c r="Q53" s="491"/>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9"/>
      <c r="C54" s="500"/>
      <c r="D54" s="501"/>
      <c r="E54" s="493"/>
      <c r="F54" s="492"/>
      <c r="G54" s="492"/>
      <c r="H54" s="492"/>
      <c r="I54" s="217"/>
      <c r="J54" s="218"/>
      <c r="K54" s="160"/>
      <c r="L54" s="161"/>
      <c r="M54" s="161"/>
      <c r="N54" s="161"/>
      <c r="O54" s="162">
        <f t="shared" ref="O54:O62" si="1">SUM(L54:N54)</f>
        <v>0</v>
      </c>
      <c r="P54" s="490"/>
      <c r="Q54" s="491"/>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9"/>
      <c r="C55" s="500"/>
      <c r="D55" s="501"/>
      <c r="E55" s="493"/>
      <c r="F55" s="492"/>
      <c r="G55" s="492"/>
      <c r="H55" s="492"/>
      <c r="I55" s="217"/>
      <c r="J55" s="218"/>
      <c r="K55" s="160"/>
      <c r="L55" s="161"/>
      <c r="M55" s="161"/>
      <c r="N55" s="161"/>
      <c r="O55" s="162">
        <f t="shared" si="1"/>
        <v>0</v>
      </c>
      <c r="P55" s="490"/>
      <c r="Q55" s="491"/>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9"/>
      <c r="C56" s="500"/>
      <c r="D56" s="501"/>
      <c r="E56" s="493"/>
      <c r="F56" s="492"/>
      <c r="G56" s="492"/>
      <c r="H56" s="492"/>
      <c r="I56" s="217"/>
      <c r="J56" s="218"/>
      <c r="K56" s="160"/>
      <c r="L56" s="161"/>
      <c r="M56" s="161"/>
      <c r="N56" s="161"/>
      <c r="O56" s="162">
        <f t="shared" si="1"/>
        <v>0</v>
      </c>
      <c r="P56" s="490"/>
      <c r="Q56" s="491"/>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9"/>
      <c r="C57" s="500"/>
      <c r="D57" s="501"/>
      <c r="E57" s="493"/>
      <c r="F57" s="492"/>
      <c r="G57" s="492"/>
      <c r="H57" s="492"/>
      <c r="I57" s="217"/>
      <c r="J57" s="218"/>
      <c r="K57" s="160"/>
      <c r="L57" s="161"/>
      <c r="M57" s="161"/>
      <c r="N57" s="161"/>
      <c r="O57" s="162">
        <f t="shared" si="1"/>
        <v>0</v>
      </c>
      <c r="P57" s="490"/>
      <c r="Q57" s="491"/>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9"/>
      <c r="C58" s="500"/>
      <c r="D58" s="501"/>
      <c r="E58" s="493"/>
      <c r="F58" s="492"/>
      <c r="G58" s="492"/>
      <c r="H58" s="492"/>
      <c r="I58" s="217"/>
      <c r="J58" s="218"/>
      <c r="K58" s="160"/>
      <c r="L58" s="161"/>
      <c r="M58" s="161"/>
      <c r="N58" s="161"/>
      <c r="O58" s="162">
        <f t="shared" si="1"/>
        <v>0</v>
      </c>
      <c r="P58" s="490"/>
      <c r="Q58" s="491"/>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9"/>
      <c r="C59" s="500"/>
      <c r="D59" s="501"/>
      <c r="E59" s="493"/>
      <c r="F59" s="492"/>
      <c r="G59" s="492"/>
      <c r="H59" s="492"/>
      <c r="I59" s="217"/>
      <c r="J59" s="218"/>
      <c r="K59" s="160"/>
      <c r="L59" s="161"/>
      <c r="M59" s="161"/>
      <c r="N59" s="161"/>
      <c r="O59" s="162">
        <f t="shared" si="1"/>
        <v>0</v>
      </c>
      <c r="P59" s="490"/>
      <c r="Q59" s="491"/>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9"/>
      <c r="C60" s="500"/>
      <c r="D60" s="501"/>
      <c r="E60" s="493"/>
      <c r="F60" s="492"/>
      <c r="G60" s="492"/>
      <c r="H60" s="492"/>
      <c r="I60" s="217"/>
      <c r="J60" s="218"/>
      <c r="K60" s="160"/>
      <c r="L60" s="161"/>
      <c r="M60" s="161"/>
      <c r="N60" s="161"/>
      <c r="O60" s="162">
        <f t="shared" si="1"/>
        <v>0</v>
      </c>
      <c r="P60" s="490"/>
      <c r="Q60" s="491"/>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9"/>
      <c r="C61" s="500"/>
      <c r="D61" s="501"/>
      <c r="E61" s="493"/>
      <c r="F61" s="492"/>
      <c r="G61" s="492"/>
      <c r="H61" s="492"/>
      <c r="I61" s="217"/>
      <c r="J61" s="218"/>
      <c r="K61" s="160"/>
      <c r="L61" s="161"/>
      <c r="M61" s="161"/>
      <c r="N61" s="161"/>
      <c r="O61" s="162">
        <f t="shared" si="1"/>
        <v>0</v>
      </c>
      <c r="P61" s="490"/>
      <c r="Q61" s="491"/>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9"/>
      <c r="C62" s="500"/>
      <c r="D62" s="501"/>
      <c r="E62" s="613"/>
      <c r="F62" s="611"/>
      <c r="G62" s="611"/>
      <c r="H62" s="611"/>
      <c r="I62" s="221"/>
      <c r="J62" s="222"/>
      <c r="K62" s="163"/>
      <c r="L62" s="164"/>
      <c r="M62" s="164"/>
      <c r="N62" s="164"/>
      <c r="O62" s="165">
        <f t="shared" si="1"/>
        <v>0</v>
      </c>
      <c r="P62" s="692"/>
      <c r="Q62" s="693"/>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5"/>
      <c r="C63" s="506"/>
      <c r="D63" s="507"/>
      <c r="E63" s="511" t="s">
        <v>20</v>
      </c>
      <c r="F63" s="512"/>
      <c r="G63" s="512"/>
      <c r="H63" s="512"/>
      <c r="I63" s="512"/>
      <c r="J63" s="644"/>
      <c r="K63" s="166">
        <f>SUM(K53:K62)</f>
        <v>0</v>
      </c>
      <c r="L63" s="167">
        <f>SUM(L53:L62)</f>
        <v>0</v>
      </c>
      <c r="M63" s="167">
        <f>SUM(M53:M62)</f>
        <v>0</v>
      </c>
      <c r="N63" s="167">
        <f>SUM(N53:N62)</f>
        <v>0</v>
      </c>
      <c r="O63" s="167">
        <f>SUM(L63:N63)</f>
        <v>0</v>
      </c>
      <c r="P63" s="483"/>
      <c r="Q63" s="48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7"/>
      <c r="Q64" s="117"/>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6" t="s">
        <v>183</v>
      </c>
      <c r="C65" s="497"/>
      <c r="D65" s="643"/>
      <c r="E65" s="651" t="s">
        <v>149</v>
      </c>
      <c r="F65" s="652"/>
      <c r="G65" s="652"/>
      <c r="H65" s="653"/>
      <c r="I65" s="480" t="s">
        <v>166</v>
      </c>
      <c r="J65" s="481"/>
      <c r="K65" s="481"/>
      <c r="L65" s="481"/>
      <c r="M65" s="482"/>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9"/>
      <c r="C66" s="500"/>
      <c r="D66" s="501"/>
      <c r="E66" s="654"/>
      <c r="F66" s="655"/>
      <c r="G66" s="655"/>
      <c r="H66" s="656"/>
      <c r="I66" s="122" t="s">
        <v>6</v>
      </c>
      <c r="J66" s="75" t="s">
        <v>7</v>
      </c>
      <c r="K66" s="116" t="s">
        <v>8</v>
      </c>
      <c r="L66" s="123" t="s">
        <v>312</v>
      </c>
      <c r="M66" s="115"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9"/>
      <c r="C67" s="500"/>
      <c r="D67" s="501"/>
      <c r="E67" s="657"/>
      <c r="F67" s="658"/>
      <c r="G67" s="658"/>
      <c r="H67" s="659"/>
      <c r="I67" s="168"/>
      <c r="J67" s="169"/>
      <c r="K67" s="170"/>
      <c r="L67" s="171"/>
      <c r="M67" s="172">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9"/>
      <c r="C68" s="500"/>
      <c r="D68" s="501"/>
      <c r="E68" s="657"/>
      <c r="F68" s="658"/>
      <c r="G68" s="658"/>
      <c r="H68" s="659"/>
      <c r="I68" s="168"/>
      <c r="J68" s="169"/>
      <c r="K68" s="170"/>
      <c r="L68" s="171"/>
      <c r="M68" s="172">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9"/>
      <c r="C69" s="500"/>
      <c r="D69" s="501"/>
      <c r="E69" s="686"/>
      <c r="F69" s="687"/>
      <c r="G69" s="687"/>
      <c r="H69" s="688"/>
      <c r="I69" s="173"/>
      <c r="J69" s="174"/>
      <c r="K69" s="175"/>
      <c r="L69" s="176"/>
      <c r="M69" s="177">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5"/>
      <c r="C70" s="506"/>
      <c r="D70" s="507"/>
      <c r="E70" s="689" t="s">
        <v>72</v>
      </c>
      <c r="F70" s="690"/>
      <c r="G70" s="690"/>
      <c r="H70" s="691"/>
      <c r="I70" s="178">
        <f>SUM(I67:I69)</f>
        <v>0</v>
      </c>
      <c r="J70" s="179">
        <f>SUM(J67:J69)</f>
        <v>0</v>
      </c>
      <c r="K70" s="180">
        <f>SUM(K67:K69)</f>
        <v>0</v>
      </c>
      <c r="L70" s="181"/>
      <c r="M70" s="182">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7"/>
      <c r="C71" s="117"/>
      <c r="D71" s="117"/>
      <c r="E71" s="117"/>
      <c r="F71" s="117"/>
      <c r="G71" s="117"/>
      <c r="H71" s="117"/>
      <c r="I71" s="117"/>
      <c r="J71" s="117"/>
      <c r="K71" s="117"/>
      <c r="L71" s="117"/>
      <c r="M71" s="117"/>
      <c r="N71" s="117"/>
      <c r="O71" s="117"/>
      <c r="P71" s="117"/>
      <c r="Q71" s="117"/>
    </row>
    <row r="72" spans="1:335" s="45" customFormat="1" ht="33" customHeight="1" x14ac:dyDescent="0.25">
      <c r="A72" s="9"/>
      <c r="B72" s="645" t="s">
        <v>199</v>
      </c>
      <c r="C72" s="646"/>
      <c r="D72" s="646"/>
      <c r="E72" s="647"/>
      <c r="F72" s="485" t="s">
        <v>166</v>
      </c>
      <c r="G72" s="486"/>
      <c r="H72" s="486"/>
      <c r="I72" s="486"/>
      <c r="J72" s="487"/>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8"/>
      <c r="C73" s="649"/>
      <c r="D73" s="649"/>
      <c r="E73" s="650"/>
      <c r="F73" s="95" t="str">
        <f>J9</f>
        <v>Periode 1</v>
      </c>
      <c r="G73" s="113" t="str">
        <f>L9</f>
        <v>Periode 2</v>
      </c>
      <c r="H73" s="113" t="str">
        <f>N9</f>
        <v>Periode 3</v>
      </c>
      <c r="I73" s="116" t="s">
        <v>312</v>
      </c>
      <c r="J73" s="115"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40" t="s">
        <v>98</v>
      </c>
      <c r="C74" s="641"/>
      <c r="D74" s="641"/>
      <c r="E74" s="642"/>
      <c r="F74" s="183">
        <f>I13</f>
        <v>0</v>
      </c>
      <c r="G74" s="184">
        <f>K13</f>
        <v>0</v>
      </c>
      <c r="H74" s="184">
        <f>M13</f>
        <v>0</v>
      </c>
      <c r="I74" s="184">
        <f>I20</f>
        <v>0</v>
      </c>
      <c r="J74" s="185">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40" t="s">
        <v>167</v>
      </c>
      <c r="C75" s="641"/>
      <c r="D75" s="641"/>
      <c r="E75" s="642"/>
      <c r="F75" s="183">
        <f>H25</f>
        <v>0</v>
      </c>
      <c r="G75" s="184">
        <f>I25</f>
        <v>0</v>
      </c>
      <c r="H75" s="184">
        <f>J25</f>
        <v>0</v>
      </c>
      <c r="I75" s="184">
        <f>K25</f>
        <v>0</v>
      </c>
      <c r="J75" s="185">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40" t="s">
        <v>168</v>
      </c>
      <c r="C76" s="641"/>
      <c r="D76" s="641"/>
      <c r="E76" s="642"/>
      <c r="F76" s="183">
        <f>H30</f>
        <v>0</v>
      </c>
      <c r="G76" s="184">
        <f>I30</f>
        <v>0</v>
      </c>
      <c r="H76" s="184">
        <f>J30</f>
        <v>0</v>
      </c>
      <c r="I76" s="186"/>
      <c r="J76" s="185">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40" t="s">
        <v>99</v>
      </c>
      <c r="C77" s="641"/>
      <c r="D77" s="641"/>
      <c r="E77" s="642"/>
      <c r="F77" s="183">
        <f>K49</f>
        <v>0</v>
      </c>
      <c r="G77" s="184">
        <f>L49</f>
        <v>0</v>
      </c>
      <c r="H77" s="184">
        <f>M49</f>
        <v>0</v>
      </c>
      <c r="I77" s="184">
        <f>N49</f>
        <v>0</v>
      </c>
      <c r="J77" s="185">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6" t="s">
        <v>100</v>
      </c>
      <c r="C78" s="677"/>
      <c r="D78" s="677"/>
      <c r="E78" s="678"/>
      <c r="F78" s="187">
        <f>L63</f>
        <v>0</v>
      </c>
      <c r="G78" s="188">
        <f>M63</f>
        <v>0</v>
      </c>
      <c r="H78" s="188">
        <f>N63</f>
        <v>0</v>
      </c>
      <c r="I78" s="186"/>
      <c r="J78" s="189">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9" t="s">
        <v>247</v>
      </c>
      <c r="C79" s="680"/>
      <c r="D79" s="680"/>
      <c r="E79" s="681"/>
      <c r="F79" s="190">
        <f>SUM(F74:F78)</f>
        <v>0</v>
      </c>
      <c r="G79" s="191">
        <f>SUM(G74:G78)</f>
        <v>0</v>
      </c>
      <c r="H79" s="191">
        <f>SUM(H74:H78)</f>
        <v>0</v>
      </c>
      <c r="I79" s="191">
        <f>SUM(I74:I78)</f>
        <v>0</v>
      </c>
      <c r="J79" s="192">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9" t="s">
        <v>101</v>
      </c>
      <c r="C80" s="680"/>
      <c r="D80" s="680"/>
      <c r="E80" s="681"/>
      <c r="F80" s="193">
        <f>I70</f>
        <v>0</v>
      </c>
      <c r="G80" s="194">
        <f>J70</f>
        <v>0</v>
      </c>
      <c r="H80" s="194">
        <f>K70</f>
        <v>0</v>
      </c>
      <c r="I80" s="181"/>
      <c r="J80" s="192">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2" t="s">
        <v>20</v>
      </c>
      <c r="C81" s="683"/>
      <c r="D81" s="683"/>
      <c r="E81" s="684"/>
      <c r="F81" s="190">
        <f>F79-F80</f>
        <v>0</v>
      </c>
      <c r="G81" s="191">
        <f>G79-G80</f>
        <v>0</v>
      </c>
      <c r="H81" s="191">
        <f>H79-H80</f>
        <v>0</v>
      </c>
      <c r="I81" s="191">
        <f>I79</f>
        <v>0</v>
      </c>
      <c r="J81" s="192">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5" t="s">
        <v>343</v>
      </c>
      <c r="C83" s="586"/>
      <c r="D83" s="587"/>
      <c r="E83" s="598" t="s">
        <v>144</v>
      </c>
      <c r="F83" s="599"/>
      <c r="G83" s="539" t="s">
        <v>153</v>
      </c>
      <c r="H83" s="539"/>
      <c r="I83" s="539"/>
      <c r="J83" s="539"/>
      <c r="K83" s="539"/>
      <c r="L83" s="539"/>
      <c r="M83" s="599" t="s">
        <v>143</v>
      </c>
      <c r="N83" s="599"/>
      <c r="O83" s="539" t="s">
        <v>145</v>
      </c>
      <c r="P83" s="539"/>
      <c r="Q83" s="102"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8"/>
      <c r="C84" s="589"/>
      <c r="D84" s="590"/>
      <c r="E84" s="621">
        <f>J81</f>
        <v>0</v>
      </c>
      <c r="F84" s="614"/>
      <c r="G84" s="541" t="s">
        <v>148</v>
      </c>
      <c r="H84" s="541"/>
      <c r="I84" s="608">
        <f>J81*K84</f>
        <v>0</v>
      </c>
      <c r="J84" s="608"/>
      <c r="K84" s="606">
        <v>0.65</v>
      </c>
      <c r="L84" s="606"/>
      <c r="M84" s="101">
        <f>E84*(100%-K84)</f>
        <v>0</v>
      </c>
      <c r="N84" s="212" t="str">
        <f>IF(I85=0,"-",M84/E84)</f>
        <v>-</v>
      </c>
      <c r="O84" s="614">
        <f>M85+I85</f>
        <v>0</v>
      </c>
      <c r="P84" s="614"/>
      <c r="Q84" s="602">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1"/>
      <c r="C85" s="592"/>
      <c r="D85" s="593"/>
      <c r="E85" s="622"/>
      <c r="F85" s="615"/>
      <c r="G85" s="605" t="s">
        <v>142</v>
      </c>
      <c r="H85" s="605"/>
      <c r="I85" s="675">
        <v>0</v>
      </c>
      <c r="J85" s="675"/>
      <c r="K85" s="607" t="str">
        <f>IF(E84=0,"-",I85/E84)</f>
        <v>-</v>
      </c>
      <c r="L85" s="607"/>
      <c r="M85" s="103">
        <f>P93</f>
        <v>0</v>
      </c>
      <c r="N85" s="146" t="str">
        <f>IF(I85=0,"-",M85/E84)</f>
        <v>-</v>
      </c>
      <c r="O85" s="615"/>
      <c r="P85" s="615"/>
      <c r="Q85" s="603"/>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1"/>
      <c r="C86" s="592"/>
      <c r="D86" s="594"/>
      <c r="E86" s="616"/>
      <c r="F86" s="617"/>
      <c r="G86" s="617"/>
      <c r="H86" s="617"/>
      <c r="I86" s="617"/>
      <c r="J86" s="617"/>
      <c r="K86" s="617"/>
      <c r="L86" s="617"/>
      <c r="M86" s="617"/>
      <c r="N86" s="617"/>
      <c r="O86" s="617"/>
      <c r="P86" s="617"/>
      <c r="Q86" s="618"/>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1"/>
      <c r="C87" s="592"/>
      <c r="D87" s="593"/>
      <c r="E87" s="612" t="s">
        <v>169</v>
      </c>
      <c r="F87" s="604"/>
      <c r="G87" s="604"/>
      <c r="H87" s="604"/>
      <c r="I87" s="604" t="s">
        <v>147</v>
      </c>
      <c r="J87" s="604"/>
      <c r="K87" s="604"/>
      <c r="L87" s="604"/>
      <c r="M87" s="604"/>
      <c r="N87" s="604"/>
      <c r="O87" s="604"/>
      <c r="P87" s="619" t="s">
        <v>93</v>
      </c>
      <c r="Q87" s="620"/>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1"/>
      <c r="C88" s="592"/>
      <c r="D88" s="593"/>
      <c r="E88" s="493"/>
      <c r="F88" s="492"/>
      <c r="G88" s="492"/>
      <c r="H88" s="492"/>
      <c r="I88" s="492"/>
      <c r="J88" s="492"/>
      <c r="K88" s="492"/>
      <c r="L88" s="492"/>
      <c r="M88" s="492"/>
      <c r="N88" s="492"/>
      <c r="O88" s="492"/>
      <c r="P88" s="600"/>
      <c r="Q88" s="601"/>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1"/>
      <c r="C89" s="592"/>
      <c r="D89" s="593"/>
      <c r="E89" s="493"/>
      <c r="F89" s="492"/>
      <c r="G89" s="492"/>
      <c r="H89" s="492"/>
      <c r="I89" s="492"/>
      <c r="J89" s="492"/>
      <c r="K89" s="492"/>
      <c r="L89" s="492"/>
      <c r="M89" s="492"/>
      <c r="N89" s="492"/>
      <c r="O89" s="492"/>
      <c r="P89" s="600"/>
      <c r="Q89" s="601"/>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1"/>
      <c r="C90" s="592"/>
      <c r="D90" s="593"/>
      <c r="E90" s="493"/>
      <c r="F90" s="492"/>
      <c r="G90" s="492"/>
      <c r="H90" s="492"/>
      <c r="I90" s="492"/>
      <c r="J90" s="492"/>
      <c r="K90" s="492"/>
      <c r="L90" s="492"/>
      <c r="M90" s="492"/>
      <c r="N90" s="492"/>
      <c r="O90" s="492"/>
      <c r="P90" s="600"/>
      <c r="Q90" s="601"/>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1"/>
      <c r="C91" s="592"/>
      <c r="D91" s="593"/>
      <c r="E91" s="493"/>
      <c r="F91" s="492"/>
      <c r="G91" s="492"/>
      <c r="H91" s="492"/>
      <c r="I91" s="492"/>
      <c r="J91" s="492"/>
      <c r="K91" s="492"/>
      <c r="L91" s="492"/>
      <c r="M91" s="492"/>
      <c r="N91" s="492"/>
      <c r="O91" s="492"/>
      <c r="P91" s="600"/>
      <c r="Q91" s="601"/>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1"/>
      <c r="C92" s="592"/>
      <c r="D92" s="593"/>
      <c r="E92" s="613"/>
      <c r="F92" s="611"/>
      <c r="G92" s="611"/>
      <c r="H92" s="611"/>
      <c r="I92" s="611"/>
      <c r="J92" s="611"/>
      <c r="K92" s="611"/>
      <c r="L92" s="611"/>
      <c r="M92" s="611"/>
      <c r="N92" s="611"/>
      <c r="O92" s="611"/>
      <c r="P92" s="609"/>
      <c r="Q92" s="610"/>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5"/>
      <c r="C93" s="596"/>
      <c r="D93" s="597"/>
      <c r="E93" s="583" t="s">
        <v>20</v>
      </c>
      <c r="F93" s="584"/>
      <c r="G93" s="584"/>
      <c r="H93" s="584"/>
      <c r="I93" s="584"/>
      <c r="J93" s="584"/>
      <c r="K93" s="584"/>
      <c r="L93" s="584"/>
      <c r="M93" s="584"/>
      <c r="N93" s="584"/>
      <c r="O93" s="584"/>
      <c r="P93" s="581">
        <f>SUM(P88:Q92)</f>
        <v>0</v>
      </c>
      <c r="Q93" s="582"/>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6" t="s">
        <v>315</v>
      </c>
      <c r="C95" s="570"/>
      <c r="D95" s="571"/>
      <c r="E95" s="538" t="s">
        <v>95</v>
      </c>
      <c r="F95" s="539"/>
      <c r="G95" s="112" t="s">
        <v>12</v>
      </c>
      <c r="H95" s="112" t="s">
        <v>21</v>
      </c>
      <c r="I95" s="112" t="s">
        <v>13</v>
      </c>
      <c r="J95" s="112" t="s">
        <v>14</v>
      </c>
      <c r="K95" s="112" t="s">
        <v>15</v>
      </c>
      <c r="L95" s="112" t="s">
        <v>16</v>
      </c>
      <c r="M95" s="112" t="s">
        <v>17</v>
      </c>
      <c r="N95" s="112" t="s">
        <v>18</v>
      </c>
      <c r="O95" s="112" t="s">
        <v>19</v>
      </c>
      <c r="P95" s="109" t="s">
        <v>22</v>
      </c>
      <c r="Q95" s="546"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2"/>
      <c r="C96" s="573"/>
      <c r="D96" s="574"/>
      <c r="E96" s="540" t="s">
        <v>170</v>
      </c>
      <c r="F96" s="541"/>
      <c r="G96" s="83" t="s">
        <v>74</v>
      </c>
      <c r="H96" s="110" t="s">
        <v>102</v>
      </c>
      <c r="I96" s="110" t="s">
        <v>102</v>
      </c>
      <c r="J96" s="110" t="s">
        <v>102</v>
      </c>
      <c r="K96" s="110" t="s">
        <v>102</v>
      </c>
      <c r="L96" s="110" t="s">
        <v>102</v>
      </c>
      <c r="M96" s="110" t="s">
        <v>102</v>
      </c>
      <c r="N96" s="110" t="s">
        <v>102</v>
      </c>
      <c r="O96" s="110" t="s">
        <v>102</v>
      </c>
      <c r="P96" s="111" t="s">
        <v>102</v>
      </c>
      <c r="Q96" s="547"/>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5"/>
      <c r="C97" s="576"/>
      <c r="D97" s="577"/>
      <c r="E97" s="540" t="s">
        <v>171</v>
      </c>
      <c r="F97" s="541"/>
      <c r="G97" s="208"/>
      <c r="H97" s="209"/>
      <c r="I97" s="209"/>
      <c r="J97" s="209"/>
      <c r="K97" s="209"/>
      <c r="L97" s="209"/>
      <c r="M97" s="209"/>
      <c r="N97" s="209"/>
      <c r="O97" s="209"/>
      <c r="P97" s="210"/>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5"/>
      <c r="C98" s="576"/>
      <c r="D98" s="577"/>
      <c r="E98" s="540" t="s">
        <v>281</v>
      </c>
      <c r="F98" s="541"/>
      <c r="G98" s="534">
        <f>$J$81*G97</f>
        <v>0</v>
      </c>
      <c r="H98" s="534">
        <f t="shared" ref="H98:P98" si="3">IF(H96="Nein | Nej",0,$J$81*H97)</f>
        <v>0</v>
      </c>
      <c r="I98" s="534">
        <f t="shared" si="3"/>
        <v>0</v>
      </c>
      <c r="J98" s="534">
        <f t="shared" si="3"/>
        <v>0</v>
      </c>
      <c r="K98" s="534">
        <f t="shared" si="3"/>
        <v>0</v>
      </c>
      <c r="L98" s="534">
        <f t="shared" si="3"/>
        <v>0</v>
      </c>
      <c r="M98" s="534">
        <f t="shared" si="3"/>
        <v>0</v>
      </c>
      <c r="N98" s="534">
        <f t="shared" si="3"/>
        <v>0</v>
      </c>
      <c r="O98" s="534">
        <f t="shared" si="3"/>
        <v>0</v>
      </c>
      <c r="P98" s="536">
        <f t="shared" si="3"/>
        <v>0</v>
      </c>
      <c r="Q98" s="544">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8"/>
      <c r="C99" s="579"/>
      <c r="D99" s="580"/>
      <c r="E99" s="542"/>
      <c r="F99" s="543"/>
      <c r="G99" s="535"/>
      <c r="H99" s="535"/>
      <c r="I99" s="535"/>
      <c r="J99" s="535"/>
      <c r="K99" s="535"/>
      <c r="L99" s="535"/>
      <c r="M99" s="535"/>
      <c r="N99" s="535"/>
      <c r="O99" s="535"/>
      <c r="P99" s="537"/>
      <c r="Q99" s="545"/>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jh/1F1vpTywgGZUtXQfVG4jKGvGyL1eWe050mEet2rjA+efD9cHt6panhCNsLsGf7+/a5PoFvlYklRarxJttAg==" saltValue="NQUDt/QdCTd8SqiQYDrJ+A=="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395" priority="9" operator="equal">
      <formula>1</formula>
    </cfRule>
    <cfRule type="cellIs" dxfId="394" priority="32" operator="lessThan">
      <formula>1</formula>
    </cfRule>
    <cfRule type="cellIs" dxfId="393" priority="33" operator="greaterThan">
      <formula>100%</formula>
    </cfRule>
  </conditionalFormatting>
  <conditionalFormatting sqref="Q84">
    <cfRule type="cellIs" dxfId="392" priority="31" operator="notEqual">
      <formula>0</formula>
    </cfRule>
  </conditionalFormatting>
  <conditionalFormatting sqref="H97 P98">
    <cfRule type="expression" dxfId="391" priority="28">
      <formula>$P$96="Nein | Nej"</formula>
    </cfRule>
  </conditionalFormatting>
  <conditionalFormatting sqref="G97">
    <cfRule type="expression" dxfId="390" priority="30">
      <formula>$G$96="Nein | Nej"</formula>
    </cfRule>
  </conditionalFormatting>
  <conditionalFormatting sqref="I97">
    <cfRule type="expression" dxfId="389" priority="26">
      <formula>$I$96="Nein | Nej"</formula>
    </cfRule>
  </conditionalFormatting>
  <conditionalFormatting sqref="J97">
    <cfRule type="expression" dxfId="388" priority="24">
      <formula>$J$96="Nein | Nej"</formula>
    </cfRule>
  </conditionalFormatting>
  <conditionalFormatting sqref="J97">
    <cfRule type="expression" dxfId="387" priority="23">
      <formula>$J$96="Ja"</formula>
    </cfRule>
  </conditionalFormatting>
  <conditionalFormatting sqref="I97">
    <cfRule type="expression" dxfId="386" priority="25">
      <formula>$I$96="Ja"</formula>
    </cfRule>
  </conditionalFormatting>
  <conditionalFormatting sqref="H97">
    <cfRule type="expression" dxfId="385" priority="27">
      <formula>$H$96="Ja"</formula>
    </cfRule>
  </conditionalFormatting>
  <conditionalFormatting sqref="G97">
    <cfRule type="expression" dxfId="384" priority="29">
      <formula>$G$96="Ja"</formula>
    </cfRule>
  </conditionalFormatting>
  <conditionalFormatting sqref="K97">
    <cfRule type="expression" dxfId="383" priority="22">
      <formula>$K$96="Nein | Nej"</formula>
    </cfRule>
  </conditionalFormatting>
  <conditionalFormatting sqref="K97">
    <cfRule type="expression" dxfId="382" priority="21">
      <formula>$K$96="Ja"</formula>
    </cfRule>
  </conditionalFormatting>
  <conditionalFormatting sqref="L97">
    <cfRule type="expression" dxfId="381" priority="20">
      <formula>$L$96="Nein | Nej"</formula>
    </cfRule>
  </conditionalFormatting>
  <conditionalFormatting sqref="L97">
    <cfRule type="expression" dxfId="380" priority="19">
      <formula>$L$96="Ja"</formula>
    </cfRule>
  </conditionalFormatting>
  <conditionalFormatting sqref="M97">
    <cfRule type="expression" dxfId="379" priority="18">
      <formula>$M$96="Nein | Nej"</formula>
    </cfRule>
  </conditionalFormatting>
  <conditionalFormatting sqref="M97">
    <cfRule type="expression" dxfId="378" priority="17">
      <formula>$M$96="Ja"</formula>
    </cfRule>
  </conditionalFormatting>
  <conditionalFormatting sqref="N97">
    <cfRule type="expression" dxfId="377" priority="16">
      <formula>$N$96="Nein | Nej"</formula>
    </cfRule>
  </conditionalFormatting>
  <conditionalFormatting sqref="N97">
    <cfRule type="expression" dxfId="376" priority="15">
      <formula>$N$96="Ja"</formula>
    </cfRule>
  </conditionalFormatting>
  <conditionalFormatting sqref="O97">
    <cfRule type="expression" dxfId="375" priority="14">
      <formula>$O$96="Nein | Nej"</formula>
    </cfRule>
  </conditionalFormatting>
  <conditionalFormatting sqref="O97">
    <cfRule type="expression" dxfId="374" priority="13">
      <formula>$O$96="Ja"</formula>
    </cfRule>
  </conditionalFormatting>
  <conditionalFormatting sqref="P97">
    <cfRule type="expression" dxfId="373" priority="12">
      <formula>$P$96="Nein | Nej"</formula>
    </cfRule>
  </conditionalFormatting>
  <conditionalFormatting sqref="P97">
    <cfRule type="expression" dxfId="372" priority="11">
      <formula>$P$96="Ja"</formula>
    </cfRule>
  </conditionalFormatting>
  <conditionalFormatting sqref="Q84:Q85">
    <cfRule type="cellIs" dxfId="371" priority="10" operator="equal">
      <formula>0</formula>
    </cfRule>
  </conditionalFormatting>
  <conditionalFormatting sqref="H98">
    <cfRule type="expression" dxfId="370" priority="8">
      <formula>$H$96="Nein | Nej"</formula>
    </cfRule>
  </conditionalFormatting>
  <conditionalFormatting sqref="I98">
    <cfRule type="expression" dxfId="369" priority="7">
      <formula>$I$96="Nein | Nej"</formula>
    </cfRule>
  </conditionalFormatting>
  <conditionalFormatting sqref="J98:J99">
    <cfRule type="expression" dxfId="368" priority="6">
      <formula>$J$96="Nein | Nej"</formula>
    </cfRule>
  </conditionalFormatting>
  <conditionalFormatting sqref="K98:K99">
    <cfRule type="expression" dxfId="367" priority="5">
      <formula>$K$96="Nein | Nej"</formula>
    </cfRule>
  </conditionalFormatting>
  <conditionalFormatting sqref="L98:L99">
    <cfRule type="expression" dxfId="366" priority="4">
      <formula>$L$96="Nein | Nej"</formula>
    </cfRule>
  </conditionalFormatting>
  <conditionalFormatting sqref="M98:M99">
    <cfRule type="expression" dxfId="365" priority="3">
      <formula>$M$96="Nein | Nej"</formula>
    </cfRule>
  </conditionalFormatting>
  <conditionalFormatting sqref="N98:N99">
    <cfRule type="expression" dxfId="364" priority="2">
      <formula>$N$96="Nein | Nej"</formula>
    </cfRule>
  </conditionalFormatting>
  <conditionalFormatting sqref="O98:O99">
    <cfRule type="expression" dxfId="363" priority="1">
      <formula>$O$96="Nein | Nej"</formula>
    </cfRule>
  </conditionalFormatting>
  <dataValidations disablePrompts="1" count="15">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decimal" operator="greaterThanOrEqual" allowBlank="1" showInputMessage="1" showErrorMessage="1" sqref="K34:O48 I67:K69 P88:Q92 K52:N6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custom" allowBlank="1" showInputMessage="1" showErrorMessage="1" sqref="G96">
      <formula1>"Ja"</formula1>
    </dataValidation>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allowBlank="1" showInputMessage="1" showErrorMessage="1" error="Bitte tragen Sie entweder &quot;DE&quot; oder DK&quot; ein. | Venligst indsæt enten &quot;DE&quot; eller &quot;DK&quot;" sqref="D3"/>
  </dataValidations>
  <pageMargins left="0.25" right="0.25" top="0.75" bottom="0.75" header="0.3" footer="0.3"/>
  <pageSetup paperSize="9" scale="54" fitToHeight="2" orientation="landscape" r:id="rId1"/>
  <headerFooter alignWithMargins="0">
    <oddHeader>&amp;L&amp;"-,Fett"&amp;16 6. Partnerbudget Projektpartner 3</oddHeader>
    <oddFooter>&amp;L&amp;"-,Fett"&amp;KFF0000Budgetmodel 2 - Version 2.0.6&amp;R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K1" sqref="K1:K6"/>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7" t="s">
        <v>207</v>
      </c>
      <c r="C1" s="558"/>
      <c r="D1" s="558"/>
      <c r="E1" s="558"/>
      <c r="F1" s="558"/>
      <c r="G1" s="558"/>
      <c r="H1" s="558"/>
      <c r="I1" s="559"/>
      <c r="J1" s="42"/>
      <c r="K1" s="531" t="s">
        <v>152</v>
      </c>
      <c r="L1" s="522" t="s">
        <v>158</v>
      </c>
      <c r="M1" s="523"/>
      <c r="N1" s="523"/>
      <c r="O1" s="523"/>
      <c r="P1" s="523"/>
      <c r="Q1" s="5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8" t="s">
        <v>85</v>
      </c>
      <c r="C2" s="569"/>
      <c r="D2" s="625" t="str">
        <f>IF('Angaben-Oplysninger'!E4="","",'Angaben-Oplysninger'!E4)</f>
        <v/>
      </c>
      <c r="E2" s="625"/>
      <c r="F2" s="569" t="s">
        <v>86</v>
      </c>
      <c r="G2" s="569"/>
      <c r="H2" s="626" t="str">
        <f>K85</f>
        <v>-</v>
      </c>
      <c r="I2" s="627"/>
      <c r="J2" s="44"/>
      <c r="K2" s="532"/>
      <c r="L2" s="525"/>
      <c r="M2" s="526"/>
      <c r="N2" s="526"/>
      <c r="O2" s="526"/>
      <c r="P2" s="526"/>
      <c r="Q2" s="527"/>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8" t="s">
        <v>87</v>
      </c>
      <c r="C3" s="569"/>
      <c r="D3" s="625" t="str">
        <f>IF('Angaben-Oplysninger'!F16="","",'Angaben-Oplysninger'!F16)</f>
        <v/>
      </c>
      <c r="E3" s="625"/>
      <c r="F3" s="569" t="s">
        <v>88</v>
      </c>
      <c r="G3" s="569"/>
      <c r="H3" s="629">
        <f>J81</f>
        <v>0</v>
      </c>
      <c r="I3" s="630"/>
      <c r="J3" s="44"/>
      <c r="K3" s="532"/>
      <c r="L3" s="525"/>
      <c r="M3" s="526"/>
      <c r="N3" s="526"/>
      <c r="O3" s="526"/>
      <c r="P3" s="526"/>
      <c r="Q3" s="527"/>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8" t="s">
        <v>113</v>
      </c>
      <c r="C4" s="569"/>
      <c r="D4" s="625" t="str">
        <f>IF('Angaben-Oplysninger'!D16="","",'Angaben-Oplysninger'!D16)</f>
        <v/>
      </c>
      <c r="E4" s="625"/>
      <c r="F4" s="569" t="s">
        <v>89</v>
      </c>
      <c r="G4" s="569"/>
      <c r="H4" s="629">
        <f>I85</f>
        <v>0</v>
      </c>
      <c r="I4" s="630"/>
      <c r="J4" s="44"/>
      <c r="K4" s="532"/>
      <c r="L4" s="525"/>
      <c r="M4" s="526"/>
      <c r="N4" s="526"/>
      <c r="O4" s="526"/>
      <c r="P4" s="526"/>
      <c r="Q4" s="527"/>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3" t="s">
        <v>114</v>
      </c>
      <c r="C5" s="624"/>
      <c r="D5" s="628" t="str">
        <f>'Angaben-Oplysninger'!C16</f>
        <v>Projektpartner 4</v>
      </c>
      <c r="E5" s="628"/>
      <c r="F5" s="624" t="s">
        <v>90</v>
      </c>
      <c r="G5" s="624"/>
      <c r="H5" s="566" t="str">
        <f>IF(H2="-","-",H3*(100%-H2))</f>
        <v>-</v>
      </c>
      <c r="I5" s="567"/>
      <c r="J5" s="44"/>
      <c r="K5" s="532"/>
      <c r="L5" s="525"/>
      <c r="M5" s="526"/>
      <c r="N5" s="526"/>
      <c r="O5" s="526"/>
      <c r="P5" s="526"/>
      <c r="Q5" s="527"/>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3"/>
      <c r="L6" s="528"/>
      <c r="M6" s="529"/>
      <c r="N6" s="529"/>
      <c r="O6" s="529"/>
      <c r="P6" s="529"/>
      <c r="Q6" s="530"/>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60" t="s">
        <v>344</v>
      </c>
      <c r="C8" s="561"/>
      <c r="D8" s="561"/>
      <c r="E8" s="631" t="s">
        <v>159</v>
      </c>
      <c r="F8" s="301"/>
      <c r="G8" s="301"/>
      <c r="H8" s="301"/>
      <c r="I8" s="301"/>
      <c r="J8" s="301"/>
      <c r="K8" s="301"/>
      <c r="L8" s="301"/>
      <c r="M8" s="301"/>
      <c r="N8" s="301"/>
      <c r="O8" s="301"/>
      <c r="P8" s="301"/>
      <c r="Q8" s="632"/>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2"/>
      <c r="C9" s="563"/>
      <c r="D9" s="563"/>
      <c r="E9" s="114" t="s">
        <v>108</v>
      </c>
      <c r="F9" s="508" t="s">
        <v>335</v>
      </c>
      <c r="G9" s="508"/>
      <c r="H9" s="113" t="s">
        <v>243</v>
      </c>
      <c r="I9" s="113" t="s">
        <v>80</v>
      </c>
      <c r="J9" s="113" t="s">
        <v>6</v>
      </c>
      <c r="K9" s="113" t="s">
        <v>80</v>
      </c>
      <c r="L9" s="113" t="s">
        <v>7</v>
      </c>
      <c r="M9" s="113" t="s">
        <v>80</v>
      </c>
      <c r="N9" s="113" t="s">
        <v>8</v>
      </c>
      <c r="O9" s="113" t="s">
        <v>20</v>
      </c>
      <c r="P9" s="508" t="s">
        <v>336</v>
      </c>
      <c r="Q9" s="635"/>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2"/>
      <c r="C10" s="563"/>
      <c r="D10" s="563"/>
      <c r="E10" s="47" t="s">
        <v>334</v>
      </c>
      <c r="F10" s="492"/>
      <c r="G10" s="492"/>
      <c r="H10" s="202">
        <f>IF($D$3="DE",62,IF($D$3="DK",68,0))</f>
        <v>0</v>
      </c>
      <c r="I10" s="213"/>
      <c r="J10" s="200">
        <f>$H10*I10*1720</f>
        <v>0</v>
      </c>
      <c r="K10" s="213">
        <v>0</v>
      </c>
      <c r="L10" s="200">
        <f>$H10*K10*1720</f>
        <v>0</v>
      </c>
      <c r="M10" s="213">
        <v>0</v>
      </c>
      <c r="N10" s="200">
        <f>$H10*M10*1720</f>
        <v>0</v>
      </c>
      <c r="O10" s="204">
        <f>J10+L10+N10</f>
        <v>0</v>
      </c>
      <c r="P10" s="518"/>
      <c r="Q10" s="633"/>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2"/>
      <c r="C11" s="563"/>
      <c r="D11" s="563"/>
      <c r="E11" s="47" t="s">
        <v>83</v>
      </c>
      <c r="F11" s="492"/>
      <c r="G11" s="492"/>
      <c r="H11" s="202">
        <f>IF($D$3="DE",46,IF($D$3="DK",51,0))</f>
        <v>0</v>
      </c>
      <c r="I11" s="213">
        <v>0</v>
      </c>
      <c r="J11" s="200">
        <f>$H11*I11*1720</f>
        <v>0</v>
      </c>
      <c r="K11" s="213">
        <v>0</v>
      </c>
      <c r="L11" s="200">
        <f>$H11*K11*1720</f>
        <v>0</v>
      </c>
      <c r="M11" s="213">
        <v>0</v>
      </c>
      <c r="N11" s="200">
        <f>$H11*M11*1720</f>
        <v>0</v>
      </c>
      <c r="O11" s="204">
        <f>J11+L11+N11</f>
        <v>0</v>
      </c>
      <c r="P11" s="518"/>
      <c r="Q11" s="633"/>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2"/>
      <c r="C12" s="563"/>
      <c r="D12" s="563"/>
      <c r="E12" s="48" t="s">
        <v>84</v>
      </c>
      <c r="F12" s="611"/>
      <c r="G12" s="611"/>
      <c r="H12" s="203">
        <f>IF($D$3="DE",31,IF($D$3="DK",33,0))</f>
        <v>0</v>
      </c>
      <c r="I12" s="214">
        <v>0</v>
      </c>
      <c r="J12" s="201">
        <f>$H12*I12*1720</f>
        <v>0</v>
      </c>
      <c r="K12" s="214">
        <v>0</v>
      </c>
      <c r="L12" s="201">
        <f>$H12*K12*1720</f>
        <v>0</v>
      </c>
      <c r="M12" s="214">
        <v>0</v>
      </c>
      <c r="N12" s="201">
        <f>$H12*M12*1720</f>
        <v>0</v>
      </c>
      <c r="O12" s="205">
        <f>J12+L12+N12</f>
        <v>0</v>
      </c>
      <c r="P12" s="519"/>
      <c r="Q12" s="63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4"/>
      <c r="C13" s="565"/>
      <c r="D13" s="565"/>
      <c r="E13" s="511" t="s">
        <v>20</v>
      </c>
      <c r="F13" s="512"/>
      <c r="G13" s="512"/>
      <c r="H13" s="512"/>
      <c r="I13" s="513">
        <f>SUM(J10:J12)</f>
        <v>0</v>
      </c>
      <c r="J13" s="513"/>
      <c r="K13" s="513">
        <f>SUM(L10:L12)</f>
        <v>0</v>
      </c>
      <c r="L13" s="513"/>
      <c r="M13" s="513">
        <f>SUM(N10:N12)</f>
        <v>0</v>
      </c>
      <c r="N13" s="513"/>
      <c r="O13" s="206">
        <f>I13+K13+M13</f>
        <v>0</v>
      </c>
      <c r="P13" s="520"/>
      <c r="Q13" s="521"/>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6" t="s">
        <v>378</v>
      </c>
      <c r="C15" s="497"/>
      <c r="D15" s="498"/>
      <c r="E15" s="514" t="s">
        <v>311</v>
      </c>
      <c r="F15" s="515"/>
      <c r="G15" s="515"/>
      <c r="H15" s="515"/>
      <c r="I15" s="515"/>
      <c r="J15" s="515"/>
      <c r="K15" s="515"/>
      <c r="L15" s="515"/>
      <c r="M15" s="516"/>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9"/>
      <c r="C16" s="500"/>
      <c r="D16" s="501"/>
      <c r="E16" s="119" t="s">
        <v>108</v>
      </c>
      <c r="F16" s="508" t="s">
        <v>335</v>
      </c>
      <c r="G16" s="508"/>
      <c r="H16" s="119" t="s">
        <v>243</v>
      </c>
      <c r="I16" s="119" t="s">
        <v>80</v>
      </c>
      <c r="J16" s="119" t="s">
        <v>310</v>
      </c>
      <c r="K16" s="517" t="s">
        <v>336</v>
      </c>
      <c r="L16" s="517"/>
      <c r="M16" s="517"/>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9"/>
      <c r="C17" s="500"/>
      <c r="D17" s="501"/>
      <c r="E17" s="120" t="s">
        <v>82</v>
      </c>
      <c r="F17" s="509"/>
      <c r="G17" s="509"/>
      <c r="H17" s="200">
        <f>IF($D$3="DE",62,IF($D$3="DK",68,0))</f>
        <v>0</v>
      </c>
      <c r="I17" s="215">
        <v>0</v>
      </c>
      <c r="J17" s="200">
        <f>$H17*I17*430</f>
        <v>0</v>
      </c>
      <c r="K17" s="518"/>
      <c r="L17" s="518"/>
      <c r="M17" s="518"/>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2"/>
      <c r="C18" s="503"/>
      <c r="D18" s="504"/>
      <c r="E18" s="120" t="s">
        <v>83</v>
      </c>
      <c r="F18" s="509"/>
      <c r="G18" s="509"/>
      <c r="H18" s="200">
        <f>IF($D$3="DE",46,IF($D$3="DK",51,0))</f>
        <v>0</v>
      </c>
      <c r="I18" s="215">
        <v>0</v>
      </c>
      <c r="J18" s="200">
        <f>$H18*I18*430</f>
        <v>0</v>
      </c>
      <c r="K18" s="518"/>
      <c r="L18" s="518"/>
      <c r="M18" s="518"/>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2"/>
      <c r="C19" s="503"/>
      <c r="D19" s="504"/>
      <c r="E19" s="121" t="s">
        <v>84</v>
      </c>
      <c r="F19" s="510"/>
      <c r="G19" s="510"/>
      <c r="H19" s="201">
        <f>IF($D$3="DE",31,IF($D$3="DK",33,0))</f>
        <v>0</v>
      </c>
      <c r="I19" s="216">
        <v>0</v>
      </c>
      <c r="J19" s="201">
        <f>$H19*I19*430</f>
        <v>0</v>
      </c>
      <c r="K19" s="519"/>
      <c r="L19" s="519"/>
      <c r="M19" s="519"/>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5"/>
      <c r="C20" s="506"/>
      <c r="D20" s="507"/>
      <c r="E20" s="511" t="s">
        <v>20</v>
      </c>
      <c r="F20" s="512"/>
      <c r="G20" s="512"/>
      <c r="H20" s="512"/>
      <c r="I20" s="513">
        <f>SUM(J17:J19)</f>
        <v>0</v>
      </c>
      <c r="J20" s="513"/>
      <c r="K20" s="520"/>
      <c r="L20" s="520"/>
      <c r="M20" s="521"/>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7"/>
      <c r="B21" s="117"/>
      <c r="C21" s="117"/>
      <c r="D21" s="117"/>
      <c r="E21" s="117"/>
      <c r="F21" s="117"/>
      <c r="G21" s="117"/>
      <c r="H21" s="117"/>
      <c r="I21" s="117"/>
      <c r="J21" s="117"/>
      <c r="K21" s="117"/>
      <c r="L21" s="117"/>
      <c r="M21" s="117"/>
      <c r="N21" s="117"/>
      <c r="O21" s="117"/>
      <c r="P21" s="117"/>
      <c r="Q21" s="117"/>
    </row>
    <row r="22" spans="1:335" s="45" customFormat="1" ht="37.5" customHeight="1" x14ac:dyDescent="0.25">
      <c r="A22" s="44"/>
      <c r="B22" s="548" t="s">
        <v>184</v>
      </c>
      <c r="C22" s="549"/>
      <c r="D22" s="549"/>
      <c r="E22" s="550"/>
      <c r="F22" s="664" t="s">
        <v>160</v>
      </c>
      <c r="G22" s="665"/>
      <c r="H22" s="665"/>
      <c r="I22" s="665"/>
      <c r="J22" s="665"/>
      <c r="K22" s="665"/>
      <c r="L22" s="666"/>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1"/>
      <c r="C23" s="552"/>
      <c r="D23" s="552"/>
      <c r="E23" s="553"/>
      <c r="F23" s="671"/>
      <c r="G23" s="672"/>
      <c r="H23" s="113">
        <v>1</v>
      </c>
      <c r="I23" s="113">
        <v>2</v>
      </c>
      <c r="J23" s="113">
        <v>3</v>
      </c>
      <c r="K23" s="113" t="s">
        <v>310</v>
      </c>
      <c r="L23" s="115"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1"/>
      <c r="C24" s="552"/>
      <c r="D24" s="552"/>
      <c r="E24" s="553"/>
      <c r="F24" s="104">
        <v>0.15</v>
      </c>
      <c r="G24" s="105" t="s">
        <v>10</v>
      </c>
      <c r="H24" s="198">
        <f>I13</f>
        <v>0</v>
      </c>
      <c r="I24" s="198">
        <f>K13</f>
        <v>0</v>
      </c>
      <c r="J24" s="198">
        <f>M13</f>
        <v>0</v>
      </c>
      <c r="K24" s="198">
        <f>I20</f>
        <v>0</v>
      </c>
      <c r="L24" s="199">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4"/>
      <c r="C25" s="555"/>
      <c r="D25" s="555"/>
      <c r="E25" s="556"/>
      <c r="F25" s="660" t="s">
        <v>20</v>
      </c>
      <c r="G25" s="661"/>
      <c r="H25" s="191">
        <f>H24*$F$24</f>
        <v>0</v>
      </c>
      <c r="I25" s="191">
        <f>I24*$F$24</f>
        <v>0</v>
      </c>
      <c r="J25" s="191">
        <f>J24*$F$24</f>
        <v>0</v>
      </c>
      <c r="K25" s="191">
        <f>K24*$F$24</f>
        <v>0</v>
      </c>
      <c r="L25" s="197">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8" t="s">
        <v>185</v>
      </c>
      <c r="C27" s="549"/>
      <c r="D27" s="549"/>
      <c r="E27" s="549"/>
      <c r="F27" s="664" t="s">
        <v>163</v>
      </c>
      <c r="G27" s="665"/>
      <c r="H27" s="665"/>
      <c r="I27" s="665"/>
      <c r="J27" s="665"/>
      <c r="K27" s="665"/>
      <c r="L27" s="666"/>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1"/>
      <c r="C28" s="552"/>
      <c r="D28" s="552"/>
      <c r="E28" s="552"/>
      <c r="F28" s="671"/>
      <c r="G28" s="672"/>
      <c r="H28" s="113">
        <v>1</v>
      </c>
      <c r="I28" s="113">
        <v>2</v>
      </c>
      <c r="J28" s="113">
        <v>3</v>
      </c>
      <c r="K28" s="124" t="s">
        <v>310</v>
      </c>
      <c r="L28" s="115"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1"/>
      <c r="C29" s="552"/>
      <c r="D29" s="552"/>
      <c r="E29" s="552"/>
      <c r="F29" s="4">
        <v>0.06</v>
      </c>
      <c r="G29" s="57" t="s">
        <v>10</v>
      </c>
      <c r="H29" s="188">
        <f>I13</f>
        <v>0</v>
      </c>
      <c r="I29" s="188">
        <f>K13</f>
        <v>0</v>
      </c>
      <c r="J29" s="188">
        <f>M13</f>
        <v>0</v>
      </c>
      <c r="K29" s="176"/>
      <c r="L29" s="195">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4"/>
      <c r="C30" s="555"/>
      <c r="D30" s="555"/>
      <c r="E30" s="555"/>
      <c r="F30" s="662" t="s">
        <v>93</v>
      </c>
      <c r="G30" s="663"/>
      <c r="H30" s="191">
        <f>H29*$F$29</f>
        <v>0</v>
      </c>
      <c r="I30" s="191">
        <f>I29*$F$29</f>
        <v>0</v>
      </c>
      <c r="J30" s="191">
        <f>J29*$F$29</f>
        <v>0</v>
      </c>
      <c r="K30" s="196"/>
      <c r="L30" s="197">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7" customFormat="1" ht="15" customHeight="1" thickBot="1" x14ac:dyDescent="0.3"/>
    <row r="32" spans="1:335" s="56" customFormat="1" ht="37.5" customHeight="1" x14ac:dyDescent="0.25">
      <c r="A32" s="44"/>
      <c r="B32" s="496" t="s">
        <v>254</v>
      </c>
      <c r="C32" s="497"/>
      <c r="D32" s="643"/>
      <c r="E32" s="631" t="s">
        <v>94</v>
      </c>
      <c r="F32" s="301"/>
      <c r="G32" s="301"/>
      <c r="H32" s="301"/>
      <c r="I32" s="301"/>
      <c r="J32" s="632"/>
      <c r="K32" s="667" t="s">
        <v>91</v>
      </c>
      <c r="L32" s="667"/>
      <c r="M32" s="667"/>
      <c r="N32" s="667"/>
      <c r="O32" s="667"/>
      <c r="P32" s="667"/>
      <c r="Q32" s="668"/>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9"/>
      <c r="C33" s="500"/>
      <c r="D33" s="501"/>
      <c r="E33" s="673" t="s">
        <v>115</v>
      </c>
      <c r="F33" s="674"/>
      <c r="G33" s="674" t="s">
        <v>164</v>
      </c>
      <c r="H33" s="674"/>
      <c r="I33" s="143" t="s">
        <v>95</v>
      </c>
      <c r="J33" s="144" t="s">
        <v>96</v>
      </c>
      <c r="K33" s="95">
        <v>1</v>
      </c>
      <c r="L33" s="113">
        <v>2</v>
      </c>
      <c r="M33" s="113">
        <v>3</v>
      </c>
      <c r="N33" s="119" t="s">
        <v>310</v>
      </c>
      <c r="O33" s="113" t="s">
        <v>93</v>
      </c>
      <c r="P33" s="669" t="s">
        <v>81</v>
      </c>
      <c r="Q33" s="670"/>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9"/>
      <c r="C34" s="500"/>
      <c r="D34" s="501"/>
      <c r="E34" s="575" t="s">
        <v>2</v>
      </c>
      <c r="F34" s="576"/>
      <c r="G34" s="576" t="s">
        <v>3</v>
      </c>
      <c r="H34" s="576"/>
      <c r="I34" s="129" t="s">
        <v>154</v>
      </c>
      <c r="J34" s="145" t="s">
        <v>121</v>
      </c>
      <c r="K34" s="151">
        <v>500</v>
      </c>
      <c r="L34" s="152">
        <v>150</v>
      </c>
      <c r="M34" s="152">
        <v>150</v>
      </c>
      <c r="N34" s="152">
        <v>40</v>
      </c>
      <c r="O34" s="153">
        <f>SUM(K34:N34)</f>
        <v>840</v>
      </c>
      <c r="P34" s="488"/>
      <c r="Q34" s="489"/>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9"/>
      <c r="C35" s="500"/>
      <c r="D35" s="501"/>
      <c r="E35" s="493"/>
      <c r="F35" s="492"/>
      <c r="G35" s="492"/>
      <c r="H35" s="492"/>
      <c r="I35" s="217"/>
      <c r="J35" s="218"/>
      <c r="K35" s="147"/>
      <c r="L35" s="148"/>
      <c r="M35" s="148"/>
      <c r="N35" s="148"/>
      <c r="O35" s="154">
        <f t="shared" ref="O35:O47" si="0">SUM(K35:N35)</f>
        <v>0</v>
      </c>
      <c r="P35" s="490"/>
      <c r="Q35" s="491"/>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9"/>
      <c r="C36" s="500"/>
      <c r="D36" s="501"/>
      <c r="E36" s="493"/>
      <c r="F36" s="492"/>
      <c r="G36" s="492"/>
      <c r="H36" s="492"/>
      <c r="I36" s="217"/>
      <c r="J36" s="218"/>
      <c r="K36" s="147"/>
      <c r="L36" s="148"/>
      <c r="M36" s="148"/>
      <c r="N36" s="148"/>
      <c r="O36" s="154">
        <f t="shared" si="0"/>
        <v>0</v>
      </c>
      <c r="P36" s="490"/>
      <c r="Q36" s="491"/>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9"/>
      <c r="C37" s="500"/>
      <c r="D37" s="501"/>
      <c r="E37" s="493"/>
      <c r="F37" s="492"/>
      <c r="G37" s="492"/>
      <c r="H37" s="492"/>
      <c r="I37" s="217"/>
      <c r="J37" s="218"/>
      <c r="K37" s="147"/>
      <c r="L37" s="148"/>
      <c r="M37" s="148"/>
      <c r="N37" s="148"/>
      <c r="O37" s="154">
        <f t="shared" si="0"/>
        <v>0</v>
      </c>
      <c r="P37" s="490"/>
      <c r="Q37" s="491"/>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9"/>
      <c r="C38" s="500"/>
      <c r="D38" s="501"/>
      <c r="E38" s="493"/>
      <c r="F38" s="492"/>
      <c r="G38" s="492"/>
      <c r="H38" s="492"/>
      <c r="I38" s="217"/>
      <c r="J38" s="218"/>
      <c r="K38" s="147"/>
      <c r="L38" s="148"/>
      <c r="M38" s="148"/>
      <c r="N38" s="148"/>
      <c r="O38" s="154">
        <f t="shared" si="0"/>
        <v>0</v>
      </c>
      <c r="P38" s="490"/>
      <c r="Q38" s="491"/>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9"/>
      <c r="C39" s="500"/>
      <c r="D39" s="501"/>
      <c r="E39" s="493"/>
      <c r="F39" s="492"/>
      <c r="G39" s="492"/>
      <c r="H39" s="492"/>
      <c r="I39" s="217"/>
      <c r="J39" s="218"/>
      <c r="K39" s="147"/>
      <c r="L39" s="148"/>
      <c r="M39" s="148"/>
      <c r="N39" s="148"/>
      <c r="O39" s="154">
        <f t="shared" si="0"/>
        <v>0</v>
      </c>
      <c r="P39" s="490"/>
      <c r="Q39" s="491"/>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9"/>
      <c r="C40" s="500"/>
      <c r="D40" s="501"/>
      <c r="E40" s="493"/>
      <c r="F40" s="492"/>
      <c r="G40" s="492"/>
      <c r="H40" s="492"/>
      <c r="I40" s="217"/>
      <c r="J40" s="218"/>
      <c r="K40" s="147"/>
      <c r="L40" s="148"/>
      <c r="M40" s="148"/>
      <c r="N40" s="148"/>
      <c r="O40" s="154">
        <f t="shared" si="0"/>
        <v>0</v>
      </c>
      <c r="P40" s="490"/>
      <c r="Q40" s="491"/>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9"/>
      <c r="C41" s="500"/>
      <c r="D41" s="501"/>
      <c r="E41" s="493"/>
      <c r="F41" s="492"/>
      <c r="G41" s="492"/>
      <c r="H41" s="492"/>
      <c r="I41" s="217"/>
      <c r="J41" s="218"/>
      <c r="K41" s="147"/>
      <c r="L41" s="148"/>
      <c r="M41" s="148"/>
      <c r="N41" s="148"/>
      <c r="O41" s="154">
        <f t="shared" si="0"/>
        <v>0</v>
      </c>
      <c r="P41" s="490"/>
      <c r="Q41" s="491"/>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9"/>
      <c r="C42" s="500"/>
      <c r="D42" s="501"/>
      <c r="E42" s="493"/>
      <c r="F42" s="492"/>
      <c r="G42" s="492"/>
      <c r="H42" s="492"/>
      <c r="I42" s="217"/>
      <c r="J42" s="218"/>
      <c r="K42" s="147"/>
      <c r="L42" s="148"/>
      <c r="M42" s="148"/>
      <c r="N42" s="148"/>
      <c r="O42" s="154">
        <f t="shared" si="0"/>
        <v>0</v>
      </c>
      <c r="P42" s="490"/>
      <c r="Q42" s="491"/>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9"/>
      <c r="C43" s="500"/>
      <c r="D43" s="501"/>
      <c r="E43" s="493"/>
      <c r="F43" s="492"/>
      <c r="G43" s="492"/>
      <c r="H43" s="492"/>
      <c r="I43" s="217"/>
      <c r="J43" s="218"/>
      <c r="K43" s="147"/>
      <c r="L43" s="148"/>
      <c r="M43" s="148"/>
      <c r="N43" s="148"/>
      <c r="O43" s="154">
        <f t="shared" si="0"/>
        <v>0</v>
      </c>
      <c r="P43" s="490"/>
      <c r="Q43" s="491"/>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9"/>
      <c r="C44" s="500"/>
      <c r="D44" s="501"/>
      <c r="E44" s="493"/>
      <c r="F44" s="492"/>
      <c r="G44" s="492"/>
      <c r="H44" s="492"/>
      <c r="I44" s="217"/>
      <c r="J44" s="218"/>
      <c r="K44" s="147"/>
      <c r="L44" s="148"/>
      <c r="M44" s="148"/>
      <c r="N44" s="148"/>
      <c r="O44" s="154">
        <f t="shared" si="0"/>
        <v>0</v>
      </c>
      <c r="P44" s="490"/>
      <c r="Q44" s="491"/>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9"/>
      <c r="C45" s="500"/>
      <c r="D45" s="501"/>
      <c r="E45" s="493"/>
      <c r="F45" s="492"/>
      <c r="G45" s="492"/>
      <c r="H45" s="492"/>
      <c r="I45" s="217"/>
      <c r="J45" s="218"/>
      <c r="K45" s="147"/>
      <c r="L45" s="148"/>
      <c r="M45" s="148"/>
      <c r="N45" s="148"/>
      <c r="O45" s="154">
        <f t="shared" si="0"/>
        <v>0</v>
      </c>
      <c r="P45" s="490"/>
      <c r="Q45" s="491"/>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9"/>
      <c r="C46" s="500"/>
      <c r="D46" s="501"/>
      <c r="E46" s="493"/>
      <c r="F46" s="492"/>
      <c r="G46" s="492"/>
      <c r="H46" s="492"/>
      <c r="I46" s="217"/>
      <c r="J46" s="218"/>
      <c r="K46" s="147"/>
      <c r="L46" s="148"/>
      <c r="M46" s="148"/>
      <c r="N46" s="148"/>
      <c r="O46" s="154">
        <f t="shared" si="0"/>
        <v>0</v>
      </c>
      <c r="P46" s="490"/>
      <c r="Q46" s="491"/>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9"/>
      <c r="C47" s="500"/>
      <c r="D47" s="501"/>
      <c r="E47" s="493"/>
      <c r="F47" s="492"/>
      <c r="G47" s="492"/>
      <c r="H47" s="492"/>
      <c r="I47" s="217"/>
      <c r="J47" s="218"/>
      <c r="K47" s="147"/>
      <c r="L47" s="148"/>
      <c r="M47" s="148"/>
      <c r="N47" s="148"/>
      <c r="O47" s="154">
        <f t="shared" si="0"/>
        <v>0</v>
      </c>
      <c r="P47" s="490"/>
      <c r="Q47" s="491"/>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9"/>
      <c r="C48" s="500"/>
      <c r="D48" s="501"/>
      <c r="E48" s="494"/>
      <c r="F48" s="495"/>
      <c r="G48" s="495"/>
      <c r="H48" s="495"/>
      <c r="I48" s="219"/>
      <c r="J48" s="220"/>
      <c r="K48" s="149"/>
      <c r="L48" s="150"/>
      <c r="M48" s="150"/>
      <c r="N48" s="148"/>
      <c r="O48" s="154">
        <f>SUM(K48:N48)</f>
        <v>0</v>
      </c>
      <c r="P48" s="490"/>
      <c r="Q48" s="491"/>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5"/>
      <c r="C49" s="506"/>
      <c r="D49" s="507"/>
      <c r="E49" s="636" t="s">
        <v>20</v>
      </c>
      <c r="F49" s="637"/>
      <c r="G49" s="637"/>
      <c r="H49" s="637"/>
      <c r="I49" s="637"/>
      <c r="J49" s="638"/>
      <c r="K49" s="155">
        <f>SUM(K35:K48)</f>
        <v>0</v>
      </c>
      <c r="L49" s="156">
        <f>SUM(L35:L48)</f>
        <v>0</v>
      </c>
      <c r="M49" s="156">
        <f>SUM(M35:M48)</f>
        <v>0</v>
      </c>
      <c r="N49" s="156">
        <f>SUM(N35:N48)</f>
        <v>0</v>
      </c>
      <c r="O49" s="156">
        <f>SUM(K49:N49)</f>
        <v>0</v>
      </c>
      <c r="P49" s="483"/>
      <c r="Q49" s="48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6" t="s">
        <v>255</v>
      </c>
      <c r="C50" s="497"/>
      <c r="D50" s="643"/>
      <c r="E50" s="631" t="s">
        <v>94</v>
      </c>
      <c r="F50" s="301"/>
      <c r="G50" s="301"/>
      <c r="H50" s="301"/>
      <c r="I50" s="301"/>
      <c r="J50" s="632"/>
      <c r="K50" s="480" t="s">
        <v>92</v>
      </c>
      <c r="L50" s="481"/>
      <c r="M50" s="481"/>
      <c r="N50" s="481"/>
      <c r="O50" s="481"/>
      <c r="P50" s="481"/>
      <c r="Q50" s="482"/>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9"/>
      <c r="C51" s="500"/>
      <c r="D51" s="501"/>
      <c r="E51" s="685" t="s">
        <v>97</v>
      </c>
      <c r="F51" s="508"/>
      <c r="G51" s="508" t="s">
        <v>165</v>
      </c>
      <c r="H51" s="508"/>
      <c r="I51" s="113" t="s">
        <v>95</v>
      </c>
      <c r="J51" s="115" t="s">
        <v>96</v>
      </c>
      <c r="K51" s="128" t="s">
        <v>246</v>
      </c>
      <c r="L51" s="127">
        <v>1</v>
      </c>
      <c r="M51" s="127">
        <v>2</v>
      </c>
      <c r="N51" s="127">
        <v>3</v>
      </c>
      <c r="O51" s="127" t="s">
        <v>20</v>
      </c>
      <c r="P51" s="694" t="s">
        <v>81</v>
      </c>
      <c r="Q51" s="695"/>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9"/>
      <c r="C52" s="500"/>
      <c r="D52" s="501"/>
      <c r="E52" s="575" t="s">
        <v>4</v>
      </c>
      <c r="F52" s="576"/>
      <c r="G52" s="639" t="s">
        <v>5</v>
      </c>
      <c r="H52" s="639"/>
      <c r="I52" s="129" t="s">
        <v>9</v>
      </c>
      <c r="J52" s="145" t="s">
        <v>11</v>
      </c>
      <c r="K52" s="157">
        <v>3000</v>
      </c>
      <c r="L52" s="158">
        <v>1000</v>
      </c>
      <c r="M52" s="158">
        <v>1000</v>
      </c>
      <c r="N52" s="158">
        <v>1000</v>
      </c>
      <c r="O52" s="159">
        <f>SUM(L52:N52)</f>
        <v>3000</v>
      </c>
      <c r="P52" s="577"/>
      <c r="Q52" s="696"/>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9"/>
      <c r="C53" s="500"/>
      <c r="D53" s="501"/>
      <c r="E53" s="493"/>
      <c r="F53" s="492"/>
      <c r="G53" s="492"/>
      <c r="H53" s="492"/>
      <c r="I53" s="217"/>
      <c r="J53" s="218"/>
      <c r="K53" s="160"/>
      <c r="L53" s="161"/>
      <c r="M53" s="161"/>
      <c r="N53" s="161"/>
      <c r="O53" s="162">
        <f>SUM(L53:N53)</f>
        <v>0</v>
      </c>
      <c r="P53" s="490"/>
      <c r="Q53" s="491"/>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9"/>
      <c r="C54" s="500"/>
      <c r="D54" s="501"/>
      <c r="E54" s="493"/>
      <c r="F54" s="492"/>
      <c r="G54" s="492"/>
      <c r="H54" s="492"/>
      <c r="I54" s="217"/>
      <c r="J54" s="218"/>
      <c r="K54" s="160"/>
      <c r="L54" s="161"/>
      <c r="M54" s="161"/>
      <c r="N54" s="161"/>
      <c r="O54" s="162">
        <f t="shared" ref="O54:O62" si="1">SUM(L54:N54)</f>
        <v>0</v>
      </c>
      <c r="P54" s="490"/>
      <c r="Q54" s="491"/>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9"/>
      <c r="C55" s="500"/>
      <c r="D55" s="501"/>
      <c r="E55" s="493"/>
      <c r="F55" s="492"/>
      <c r="G55" s="492"/>
      <c r="H55" s="492"/>
      <c r="I55" s="217"/>
      <c r="J55" s="218"/>
      <c r="K55" s="160"/>
      <c r="L55" s="161"/>
      <c r="M55" s="161"/>
      <c r="N55" s="161"/>
      <c r="O55" s="162">
        <f t="shared" si="1"/>
        <v>0</v>
      </c>
      <c r="P55" s="490"/>
      <c r="Q55" s="491"/>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9"/>
      <c r="C56" s="500"/>
      <c r="D56" s="501"/>
      <c r="E56" s="493"/>
      <c r="F56" s="492"/>
      <c r="G56" s="492"/>
      <c r="H56" s="492"/>
      <c r="I56" s="217"/>
      <c r="J56" s="218"/>
      <c r="K56" s="160"/>
      <c r="L56" s="161"/>
      <c r="M56" s="161"/>
      <c r="N56" s="161"/>
      <c r="O56" s="162">
        <f t="shared" si="1"/>
        <v>0</v>
      </c>
      <c r="P56" s="490"/>
      <c r="Q56" s="491"/>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9"/>
      <c r="C57" s="500"/>
      <c r="D57" s="501"/>
      <c r="E57" s="493"/>
      <c r="F57" s="492"/>
      <c r="G57" s="492"/>
      <c r="H57" s="492"/>
      <c r="I57" s="217"/>
      <c r="J57" s="218"/>
      <c r="K57" s="160"/>
      <c r="L57" s="161"/>
      <c r="M57" s="161"/>
      <c r="N57" s="161"/>
      <c r="O57" s="162">
        <f t="shared" si="1"/>
        <v>0</v>
      </c>
      <c r="P57" s="490"/>
      <c r="Q57" s="491"/>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9"/>
      <c r="C58" s="500"/>
      <c r="D58" s="501"/>
      <c r="E58" s="493"/>
      <c r="F58" s="492"/>
      <c r="G58" s="492"/>
      <c r="H58" s="492"/>
      <c r="I58" s="217"/>
      <c r="J58" s="218"/>
      <c r="K58" s="160"/>
      <c r="L58" s="161"/>
      <c r="M58" s="161"/>
      <c r="N58" s="161"/>
      <c r="O58" s="162">
        <f t="shared" si="1"/>
        <v>0</v>
      </c>
      <c r="P58" s="490"/>
      <c r="Q58" s="491"/>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9"/>
      <c r="C59" s="500"/>
      <c r="D59" s="501"/>
      <c r="E59" s="493"/>
      <c r="F59" s="492"/>
      <c r="G59" s="492"/>
      <c r="H59" s="492"/>
      <c r="I59" s="217"/>
      <c r="J59" s="218"/>
      <c r="K59" s="160"/>
      <c r="L59" s="161"/>
      <c r="M59" s="161"/>
      <c r="N59" s="161"/>
      <c r="O59" s="162">
        <f t="shared" si="1"/>
        <v>0</v>
      </c>
      <c r="P59" s="490"/>
      <c r="Q59" s="491"/>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9"/>
      <c r="C60" s="500"/>
      <c r="D60" s="501"/>
      <c r="E60" s="493"/>
      <c r="F60" s="492"/>
      <c r="G60" s="492"/>
      <c r="H60" s="492"/>
      <c r="I60" s="217"/>
      <c r="J60" s="218"/>
      <c r="K60" s="160"/>
      <c r="L60" s="161"/>
      <c r="M60" s="161"/>
      <c r="N60" s="161"/>
      <c r="O60" s="162">
        <f t="shared" si="1"/>
        <v>0</v>
      </c>
      <c r="P60" s="490"/>
      <c r="Q60" s="491"/>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9"/>
      <c r="C61" s="500"/>
      <c r="D61" s="501"/>
      <c r="E61" s="493"/>
      <c r="F61" s="492"/>
      <c r="G61" s="492"/>
      <c r="H61" s="492"/>
      <c r="I61" s="217"/>
      <c r="J61" s="218"/>
      <c r="K61" s="160"/>
      <c r="L61" s="161"/>
      <c r="M61" s="161"/>
      <c r="N61" s="161"/>
      <c r="O61" s="162">
        <f t="shared" si="1"/>
        <v>0</v>
      </c>
      <c r="P61" s="490"/>
      <c r="Q61" s="491"/>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9"/>
      <c r="C62" s="500"/>
      <c r="D62" s="501"/>
      <c r="E62" s="613"/>
      <c r="F62" s="611"/>
      <c r="G62" s="611"/>
      <c r="H62" s="611"/>
      <c r="I62" s="221"/>
      <c r="J62" s="222"/>
      <c r="K62" s="163"/>
      <c r="L62" s="164"/>
      <c r="M62" s="164"/>
      <c r="N62" s="164"/>
      <c r="O62" s="165">
        <f t="shared" si="1"/>
        <v>0</v>
      </c>
      <c r="P62" s="692"/>
      <c r="Q62" s="693"/>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5"/>
      <c r="C63" s="506"/>
      <c r="D63" s="507"/>
      <c r="E63" s="511" t="s">
        <v>20</v>
      </c>
      <c r="F63" s="512"/>
      <c r="G63" s="512"/>
      <c r="H63" s="512"/>
      <c r="I63" s="512"/>
      <c r="J63" s="644"/>
      <c r="K63" s="166">
        <f>SUM(K53:K62)</f>
        <v>0</v>
      </c>
      <c r="L63" s="167">
        <f>SUM(L53:L62)</f>
        <v>0</v>
      </c>
      <c r="M63" s="167">
        <f>SUM(M53:M62)</f>
        <v>0</v>
      </c>
      <c r="N63" s="167">
        <f>SUM(N53:N62)</f>
        <v>0</v>
      </c>
      <c r="O63" s="167">
        <f>SUM(L63:N63)</f>
        <v>0</v>
      </c>
      <c r="P63" s="483"/>
      <c r="Q63" s="48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7"/>
      <c r="Q64" s="117"/>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6" t="s">
        <v>186</v>
      </c>
      <c r="C65" s="497"/>
      <c r="D65" s="643"/>
      <c r="E65" s="651" t="s">
        <v>149</v>
      </c>
      <c r="F65" s="652"/>
      <c r="G65" s="652"/>
      <c r="H65" s="653"/>
      <c r="I65" s="480" t="s">
        <v>166</v>
      </c>
      <c r="J65" s="481"/>
      <c r="K65" s="481"/>
      <c r="L65" s="481"/>
      <c r="M65" s="482"/>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9"/>
      <c r="C66" s="500"/>
      <c r="D66" s="501"/>
      <c r="E66" s="654"/>
      <c r="F66" s="655"/>
      <c r="G66" s="655"/>
      <c r="H66" s="656"/>
      <c r="I66" s="122" t="s">
        <v>6</v>
      </c>
      <c r="J66" s="75" t="s">
        <v>7</v>
      </c>
      <c r="K66" s="116" t="s">
        <v>8</v>
      </c>
      <c r="L66" s="123" t="s">
        <v>312</v>
      </c>
      <c r="M66" s="115"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9"/>
      <c r="C67" s="500"/>
      <c r="D67" s="501"/>
      <c r="E67" s="657"/>
      <c r="F67" s="658"/>
      <c r="G67" s="658"/>
      <c r="H67" s="659"/>
      <c r="I67" s="168"/>
      <c r="J67" s="169"/>
      <c r="K67" s="170"/>
      <c r="L67" s="171"/>
      <c r="M67" s="172">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9"/>
      <c r="C68" s="500"/>
      <c r="D68" s="501"/>
      <c r="E68" s="657"/>
      <c r="F68" s="658"/>
      <c r="G68" s="658"/>
      <c r="H68" s="659"/>
      <c r="I68" s="168"/>
      <c r="J68" s="169"/>
      <c r="K68" s="170"/>
      <c r="L68" s="171"/>
      <c r="M68" s="172">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9"/>
      <c r="C69" s="500"/>
      <c r="D69" s="501"/>
      <c r="E69" s="686"/>
      <c r="F69" s="687"/>
      <c r="G69" s="687"/>
      <c r="H69" s="688"/>
      <c r="I69" s="173"/>
      <c r="J69" s="174"/>
      <c r="K69" s="175"/>
      <c r="L69" s="176"/>
      <c r="M69" s="177">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5"/>
      <c r="C70" s="506"/>
      <c r="D70" s="507"/>
      <c r="E70" s="689" t="s">
        <v>72</v>
      </c>
      <c r="F70" s="690"/>
      <c r="G70" s="690"/>
      <c r="H70" s="691"/>
      <c r="I70" s="178">
        <f>SUM(I67:I69)</f>
        <v>0</v>
      </c>
      <c r="J70" s="179">
        <f>SUM(J67:J69)</f>
        <v>0</v>
      </c>
      <c r="K70" s="180">
        <f>SUM(K67:K69)</f>
        <v>0</v>
      </c>
      <c r="L70" s="181"/>
      <c r="M70" s="182">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7"/>
      <c r="C71" s="117"/>
      <c r="D71" s="117"/>
      <c r="E71" s="117"/>
      <c r="F71" s="117"/>
      <c r="G71" s="117"/>
      <c r="H71" s="117"/>
      <c r="I71" s="117"/>
      <c r="J71" s="117"/>
      <c r="K71" s="117"/>
      <c r="L71" s="117"/>
      <c r="M71" s="117"/>
      <c r="N71" s="117"/>
      <c r="O71" s="117"/>
      <c r="P71" s="117"/>
      <c r="Q71" s="117"/>
    </row>
    <row r="72" spans="1:335" s="45" customFormat="1" ht="33" customHeight="1" x14ac:dyDescent="0.25">
      <c r="A72" s="9"/>
      <c r="B72" s="645" t="s">
        <v>256</v>
      </c>
      <c r="C72" s="646"/>
      <c r="D72" s="646"/>
      <c r="E72" s="647"/>
      <c r="F72" s="485" t="s">
        <v>166</v>
      </c>
      <c r="G72" s="486"/>
      <c r="H72" s="486"/>
      <c r="I72" s="486"/>
      <c r="J72" s="487"/>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8"/>
      <c r="C73" s="649"/>
      <c r="D73" s="649"/>
      <c r="E73" s="650"/>
      <c r="F73" s="95" t="str">
        <f>J9</f>
        <v>Periode 1</v>
      </c>
      <c r="G73" s="113" t="str">
        <f>L9</f>
        <v>Periode 2</v>
      </c>
      <c r="H73" s="113" t="str">
        <f>N9</f>
        <v>Periode 3</v>
      </c>
      <c r="I73" s="116" t="s">
        <v>312</v>
      </c>
      <c r="J73" s="115"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40" t="s">
        <v>98</v>
      </c>
      <c r="C74" s="641"/>
      <c r="D74" s="641"/>
      <c r="E74" s="642"/>
      <c r="F74" s="183">
        <f>I13</f>
        <v>0</v>
      </c>
      <c r="G74" s="184">
        <f>K13</f>
        <v>0</v>
      </c>
      <c r="H74" s="184">
        <f>M13</f>
        <v>0</v>
      </c>
      <c r="I74" s="184">
        <f>I20</f>
        <v>0</v>
      </c>
      <c r="J74" s="185">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40" t="s">
        <v>167</v>
      </c>
      <c r="C75" s="641"/>
      <c r="D75" s="641"/>
      <c r="E75" s="642"/>
      <c r="F75" s="183">
        <f>H25</f>
        <v>0</v>
      </c>
      <c r="G75" s="184">
        <f>I25</f>
        <v>0</v>
      </c>
      <c r="H75" s="184">
        <f>J25</f>
        <v>0</v>
      </c>
      <c r="I75" s="184">
        <f>K25</f>
        <v>0</v>
      </c>
      <c r="J75" s="185">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40" t="s">
        <v>168</v>
      </c>
      <c r="C76" s="641"/>
      <c r="D76" s="641"/>
      <c r="E76" s="642"/>
      <c r="F76" s="183">
        <f>H30</f>
        <v>0</v>
      </c>
      <c r="G76" s="184">
        <f>I30</f>
        <v>0</v>
      </c>
      <c r="H76" s="184">
        <f>J30</f>
        <v>0</v>
      </c>
      <c r="I76" s="186"/>
      <c r="J76" s="185">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40" t="s">
        <v>99</v>
      </c>
      <c r="C77" s="641"/>
      <c r="D77" s="641"/>
      <c r="E77" s="642"/>
      <c r="F77" s="183">
        <f>K49</f>
        <v>0</v>
      </c>
      <c r="G77" s="184">
        <f>L49</f>
        <v>0</v>
      </c>
      <c r="H77" s="184">
        <f>M49</f>
        <v>0</v>
      </c>
      <c r="I77" s="184">
        <f>N49</f>
        <v>0</v>
      </c>
      <c r="J77" s="185">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6" t="s">
        <v>100</v>
      </c>
      <c r="C78" s="677"/>
      <c r="D78" s="677"/>
      <c r="E78" s="678"/>
      <c r="F78" s="187">
        <f>L63</f>
        <v>0</v>
      </c>
      <c r="G78" s="188">
        <f>M63</f>
        <v>0</v>
      </c>
      <c r="H78" s="188">
        <f>N63</f>
        <v>0</v>
      </c>
      <c r="I78" s="186"/>
      <c r="J78" s="189">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9" t="s">
        <v>247</v>
      </c>
      <c r="C79" s="680"/>
      <c r="D79" s="680"/>
      <c r="E79" s="681"/>
      <c r="F79" s="190">
        <f>SUM(F74:F78)</f>
        <v>0</v>
      </c>
      <c r="G79" s="191">
        <f>SUM(G74:G78)</f>
        <v>0</v>
      </c>
      <c r="H79" s="191">
        <f>SUM(H74:H78)</f>
        <v>0</v>
      </c>
      <c r="I79" s="191">
        <f>SUM(I74:I78)</f>
        <v>0</v>
      </c>
      <c r="J79" s="192">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9" t="s">
        <v>101</v>
      </c>
      <c r="C80" s="680"/>
      <c r="D80" s="680"/>
      <c r="E80" s="681"/>
      <c r="F80" s="193">
        <f>I70</f>
        <v>0</v>
      </c>
      <c r="G80" s="194">
        <f>J70</f>
        <v>0</v>
      </c>
      <c r="H80" s="194">
        <f>K70</f>
        <v>0</v>
      </c>
      <c r="I80" s="181"/>
      <c r="J80" s="192">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2" t="s">
        <v>20</v>
      </c>
      <c r="C81" s="683"/>
      <c r="D81" s="683"/>
      <c r="E81" s="684"/>
      <c r="F81" s="190">
        <f>F79-F80</f>
        <v>0</v>
      </c>
      <c r="G81" s="191">
        <f>G79-G80</f>
        <v>0</v>
      </c>
      <c r="H81" s="191">
        <f>H79-H80</f>
        <v>0</v>
      </c>
      <c r="I81" s="191">
        <f>I79</f>
        <v>0</v>
      </c>
      <c r="J81" s="192">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5" t="s">
        <v>345</v>
      </c>
      <c r="C83" s="586"/>
      <c r="D83" s="587"/>
      <c r="E83" s="598" t="s">
        <v>144</v>
      </c>
      <c r="F83" s="599"/>
      <c r="G83" s="539" t="s">
        <v>153</v>
      </c>
      <c r="H83" s="539"/>
      <c r="I83" s="539"/>
      <c r="J83" s="539"/>
      <c r="K83" s="539"/>
      <c r="L83" s="539"/>
      <c r="M83" s="599" t="s">
        <v>143</v>
      </c>
      <c r="N83" s="599"/>
      <c r="O83" s="539" t="s">
        <v>145</v>
      </c>
      <c r="P83" s="539"/>
      <c r="Q83" s="102"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8"/>
      <c r="C84" s="589"/>
      <c r="D84" s="590"/>
      <c r="E84" s="621">
        <f>J81</f>
        <v>0</v>
      </c>
      <c r="F84" s="614"/>
      <c r="G84" s="541" t="s">
        <v>148</v>
      </c>
      <c r="H84" s="541"/>
      <c r="I84" s="608">
        <f>J81*K84</f>
        <v>0</v>
      </c>
      <c r="J84" s="608"/>
      <c r="K84" s="606">
        <v>0.65</v>
      </c>
      <c r="L84" s="606"/>
      <c r="M84" s="101">
        <f>E84*(100%-K84)</f>
        <v>0</v>
      </c>
      <c r="N84" s="212" t="str">
        <f>IF(I85=0,"-",M84/E84)</f>
        <v>-</v>
      </c>
      <c r="O84" s="614">
        <f>M85+I85</f>
        <v>0</v>
      </c>
      <c r="P84" s="614"/>
      <c r="Q84" s="602">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1"/>
      <c r="C85" s="592"/>
      <c r="D85" s="593"/>
      <c r="E85" s="622"/>
      <c r="F85" s="615"/>
      <c r="G85" s="605" t="s">
        <v>142</v>
      </c>
      <c r="H85" s="605"/>
      <c r="I85" s="675">
        <v>0</v>
      </c>
      <c r="J85" s="675"/>
      <c r="K85" s="607" t="str">
        <f>IF(E84=0,"-",I85/E84)</f>
        <v>-</v>
      </c>
      <c r="L85" s="607"/>
      <c r="M85" s="103">
        <f>P93</f>
        <v>0</v>
      </c>
      <c r="N85" s="146" t="str">
        <f>IF(I85=0,"-",M85/E84)</f>
        <v>-</v>
      </c>
      <c r="O85" s="615"/>
      <c r="P85" s="615"/>
      <c r="Q85" s="603"/>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1"/>
      <c r="C86" s="592"/>
      <c r="D86" s="594"/>
      <c r="E86" s="616"/>
      <c r="F86" s="617"/>
      <c r="G86" s="617"/>
      <c r="H86" s="617"/>
      <c r="I86" s="617"/>
      <c r="J86" s="617"/>
      <c r="K86" s="617"/>
      <c r="L86" s="617"/>
      <c r="M86" s="617"/>
      <c r="N86" s="617"/>
      <c r="O86" s="617"/>
      <c r="P86" s="617"/>
      <c r="Q86" s="618"/>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1"/>
      <c r="C87" s="592"/>
      <c r="D87" s="593"/>
      <c r="E87" s="612" t="s">
        <v>169</v>
      </c>
      <c r="F87" s="604"/>
      <c r="G87" s="604"/>
      <c r="H87" s="604"/>
      <c r="I87" s="604" t="s">
        <v>147</v>
      </c>
      <c r="J87" s="604"/>
      <c r="K87" s="604"/>
      <c r="L87" s="604"/>
      <c r="M87" s="604"/>
      <c r="N87" s="604"/>
      <c r="O87" s="604"/>
      <c r="P87" s="619" t="s">
        <v>93</v>
      </c>
      <c r="Q87" s="620"/>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1"/>
      <c r="C88" s="592"/>
      <c r="D88" s="593"/>
      <c r="E88" s="493"/>
      <c r="F88" s="492"/>
      <c r="G88" s="492"/>
      <c r="H88" s="492"/>
      <c r="I88" s="492"/>
      <c r="J88" s="492"/>
      <c r="K88" s="492"/>
      <c r="L88" s="492"/>
      <c r="M88" s="492"/>
      <c r="N88" s="492"/>
      <c r="O88" s="492"/>
      <c r="P88" s="600"/>
      <c r="Q88" s="601"/>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1"/>
      <c r="C89" s="592"/>
      <c r="D89" s="593"/>
      <c r="E89" s="493"/>
      <c r="F89" s="492"/>
      <c r="G89" s="492"/>
      <c r="H89" s="492"/>
      <c r="I89" s="492"/>
      <c r="J89" s="492"/>
      <c r="K89" s="492"/>
      <c r="L89" s="492"/>
      <c r="M89" s="492"/>
      <c r="N89" s="492"/>
      <c r="O89" s="492"/>
      <c r="P89" s="600"/>
      <c r="Q89" s="601"/>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1"/>
      <c r="C90" s="592"/>
      <c r="D90" s="593"/>
      <c r="E90" s="493"/>
      <c r="F90" s="492"/>
      <c r="G90" s="492"/>
      <c r="H90" s="492"/>
      <c r="I90" s="492"/>
      <c r="J90" s="492"/>
      <c r="K90" s="492"/>
      <c r="L90" s="492"/>
      <c r="M90" s="492"/>
      <c r="N90" s="492"/>
      <c r="O90" s="492"/>
      <c r="P90" s="600"/>
      <c r="Q90" s="601"/>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1"/>
      <c r="C91" s="592"/>
      <c r="D91" s="593"/>
      <c r="E91" s="493"/>
      <c r="F91" s="492"/>
      <c r="G91" s="492"/>
      <c r="H91" s="492"/>
      <c r="I91" s="492"/>
      <c r="J91" s="492"/>
      <c r="K91" s="492"/>
      <c r="L91" s="492"/>
      <c r="M91" s="492"/>
      <c r="N91" s="492"/>
      <c r="O91" s="492"/>
      <c r="P91" s="600"/>
      <c r="Q91" s="601"/>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1"/>
      <c r="C92" s="592"/>
      <c r="D92" s="593"/>
      <c r="E92" s="613"/>
      <c r="F92" s="611"/>
      <c r="G92" s="611"/>
      <c r="H92" s="611"/>
      <c r="I92" s="611"/>
      <c r="J92" s="611"/>
      <c r="K92" s="611"/>
      <c r="L92" s="611"/>
      <c r="M92" s="611"/>
      <c r="N92" s="611"/>
      <c r="O92" s="611"/>
      <c r="P92" s="609"/>
      <c r="Q92" s="610"/>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5"/>
      <c r="C93" s="596"/>
      <c r="D93" s="597"/>
      <c r="E93" s="583" t="s">
        <v>20</v>
      </c>
      <c r="F93" s="584"/>
      <c r="G93" s="584"/>
      <c r="H93" s="584"/>
      <c r="I93" s="584"/>
      <c r="J93" s="584"/>
      <c r="K93" s="584"/>
      <c r="L93" s="584"/>
      <c r="M93" s="584"/>
      <c r="N93" s="584"/>
      <c r="O93" s="584"/>
      <c r="P93" s="581">
        <f>SUM(P88:Q92)</f>
        <v>0</v>
      </c>
      <c r="Q93" s="582"/>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6" t="s">
        <v>316</v>
      </c>
      <c r="C95" s="570"/>
      <c r="D95" s="571"/>
      <c r="E95" s="538" t="s">
        <v>95</v>
      </c>
      <c r="F95" s="539"/>
      <c r="G95" s="112" t="s">
        <v>12</v>
      </c>
      <c r="H95" s="112" t="s">
        <v>21</v>
      </c>
      <c r="I95" s="112" t="s">
        <v>13</v>
      </c>
      <c r="J95" s="112" t="s">
        <v>14</v>
      </c>
      <c r="K95" s="112" t="s">
        <v>15</v>
      </c>
      <c r="L95" s="112" t="s">
        <v>16</v>
      </c>
      <c r="M95" s="112" t="s">
        <v>17</v>
      </c>
      <c r="N95" s="112" t="s">
        <v>18</v>
      </c>
      <c r="O95" s="112" t="s">
        <v>19</v>
      </c>
      <c r="P95" s="109" t="s">
        <v>22</v>
      </c>
      <c r="Q95" s="546"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2"/>
      <c r="C96" s="573"/>
      <c r="D96" s="574"/>
      <c r="E96" s="540" t="s">
        <v>170</v>
      </c>
      <c r="F96" s="541"/>
      <c r="G96" s="83" t="s">
        <v>74</v>
      </c>
      <c r="H96" s="110" t="s">
        <v>102</v>
      </c>
      <c r="I96" s="110" t="s">
        <v>102</v>
      </c>
      <c r="J96" s="110" t="s">
        <v>102</v>
      </c>
      <c r="K96" s="110" t="s">
        <v>102</v>
      </c>
      <c r="L96" s="110" t="s">
        <v>102</v>
      </c>
      <c r="M96" s="110" t="s">
        <v>102</v>
      </c>
      <c r="N96" s="110" t="s">
        <v>102</v>
      </c>
      <c r="O96" s="110" t="s">
        <v>102</v>
      </c>
      <c r="P96" s="111" t="s">
        <v>102</v>
      </c>
      <c r="Q96" s="547"/>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5"/>
      <c r="C97" s="576"/>
      <c r="D97" s="577"/>
      <c r="E97" s="540" t="s">
        <v>171</v>
      </c>
      <c r="F97" s="541"/>
      <c r="G97" s="208"/>
      <c r="H97" s="209"/>
      <c r="I97" s="209"/>
      <c r="J97" s="209"/>
      <c r="K97" s="209"/>
      <c r="L97" s="209"/>
      <c r="M97" s="209"/>
      <c r="N97" s="209"/>
      <c r="O97" s="209"/>
      <c r="P97" s="210"/>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5"/>
      <c r="C98" s="576"/>
      <c r="D98" s="577"/>
      <c r="E98" s="540" t="s">
        <v>281</v>
      </c>
      <c r="F98" s="541"/>
      <c r="G98" s="534">
        <f>$J$81*G97</f>
        <v>0</v>
      </c>
      <c r="H98" s="534">
        <f t="shared" ref="H98:P98" si="3">IF(H96="Nein | Nej",0,$J$81*H97)</f>
        <v>0</v>
      </c>
      <c r="I98" s="534">
        <f t="shared" si="3"/>
        <v>0</v>
      </c>
      <c r="J98" s="534">
        <f t="shared" si="3"/>
        <v>0</v>
      </c>
      <c r="K98" s="534">
        <f t="shared" si="3"/>
        <v>0</v>
      </c>
      <c r="L98" s="534">
        <f t="shared" si="3"/>
        <v>0</v>
      </c>
      <c r="M98" s="534">
        <f t="shared" si="3"/>
        <v>0</v>
      </c>
      <c r="N98" s="534">
        <f t="shared" si="3"/>
        <v>0</v>
      </c>
      <c r="O98" s="534">
        <f t="shared" si="3"/>
        <v>0</v>
      </c>
      <c r="P98" s="536">
        <f t="shared" si="3"/>
        <v>0</v>
      </c>
      <c r="Q98" s="544">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8"/>
      <c r="C99" s="579"/>
      <c r="D99" s="580"/>
      <c r="E99" s="542"/>
      <c r="F99" s="543"/>
      <c r="G99" s="535"/>
      <c r="H99" s="535"/>
      <c r="I99" s="535"/>
      <c r="J99" s="535"/>
      <c r="K99" s="535"/>
      <c r="L99" s="535"/>
      <c r="M99" s="535"/>
      <c r="N99" s="535"/>
      <c r="O99" s="535"/>
      <c r="P99" s="537"/>
      <c r="Q99" s="545"/>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KaSJcDhRAgVpNka2mxxBBZADgxloxsP1cFVr3x1DGbWWcydlE2Px0prhsW3V74IOrx39We0ex9wFIeX1NwJZcA==" saltValue="iiTDa2516eEF7EVan3smgQ=="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362" priority="9" operator="equal">
      <formula>1</formula>
    </cfRule>
    <cfRule type="cellIs" dxfId="361" priority="32" operator="lessThan">
      <formula>1</formula>
    </cfRule>
    <cfRule type="cellIs" dxfId="360" priority="33" operator="greaterThan">
      <formula>100%</formula>
    </cfRule>
  </conditionalFormatting>
  <conditionalFormatting sqref="Q84">
    <cfRule type="cellIs" dxfId="359" priority="31" operator="notEqual">
      <formula>0</formula>
    </cfRule>
  </conditionalFormatting>
  <conditionalFormatting sqref="H97 P98">
    <cfRule type="expression" dxfId="358" priority="28">
      <formula>$P$96="Nein | Nej"</formula>
    </cfRule>
  </conditionalFormatting>
  <conditionalFormatting sqref="G97">
    <cfRule type="expression" dxfId="357" priority="30">
      <formula>$G$96="Nein | Nej"</formula>
    </cfRule>
  </conditionalFormatting>
  <conditionalFormatting sqref="I97">
    <cfRule type="expression" dxfId="356" priority="26">
      <formula>$I$96="Nein | Nej"</formula>
    </cfRule>
  </conditionalFormatting>
  <conditionalFormatting sqref="J97">
    <cfRule type="expression" dxfId="355" priority="24">
      <formula>$J$96="Nein | Nej"</formula>
    </cfRule>
  </conditionalFormatting>
  <conditionalFormatting sqref="J97">
    <cfRule type="expression" dxfId="354" priority="23">
      <formula>$J$96="Ja"</formula>
    </cfRule>
  </conditionalFormatting>
  <conditionalFormatting sqref="I97">
    <cfRule type="expression" dxfId="353" priority="25">
      <formula>$I$96="Ja"</formula>
    </cfRule>
  </conditionalFormatting>
  <conditionalFormatting sqref="H97">
    <cfRule type="expression" dxfId="352" priority="27">
      <formula>$H$96="Ja"</formula>
    </cfRule>
  </conditionalFormatting>
  <conditionalFormatting sqref="G97">
    <cfRule type="expression" dxfId="351" priority="29">
      <formula>$G$96="Ja"</formula>
    </cfRule>
  </conditionalFormatting>
  <conditionalFormatting sqref="K97">
    <cfRule type="expression" dxfId="350" priority="22">
      <formula>$K$96="Nein | Nej"</formula>
    </cfRule>
  </conditionalFormatting>
  <conditionalFormatting sqref="K97">
    <cfRule type="expression" dxfId="349" priority="21">
      <formula>$K$96="Ja"</formula>
    </cfRule>
  </conditionalFormatting>
  <conditionalFormatting sqref="L97">
    <cfRule type="expression" dxfId="348" priority="20">
      <formula>$L$96="Nein | Nej"</formula>
    </cfRule>
  </conditionalFormatting>
  <conditionalFormatting sqref="L97">
    <cfRule type="expression" dxfId="347" priority="19">
      <formula>$L$96="Ja"</formula>
    </cfRule>
  </conditionalFormatting>
  <conditionalFormatting sqref="M97">
    <cfRule type="expression" dxfId="346" priority="18">
      <formula>$M$96="Nein | Nej"</formula>
    </cfRule>
  </conditionalFormatting>
  <conditionalFormatting sqref="M97">
    <cfRule type="expression" dxfId="345" priority="17">
      <formula>$M$96="Ja"</formula>
    </cfRule>
  </conditionalFormatting>
  <conditionalFormatting sqref="N97">
    <cfRule type="expression" dxfId="344" priority="16">
      <formula>$N$96="Nein | Nej"</formula>
    </cfRule>
  </conditionalFormatting>
  <conditionalFormatting sqref="N97">
    <cfRule type="expression" dxfId="343" priority="15">
      <formula>$N$96="Ja"</formula>
    </cfRule>
  </conditionalFormatting>
  <conditionalFormatting sqref="O97">
    <cfRule type="expression" dxfId="342" priority="14">
      <formula>$O$96="Nein | Nej"</formula>
    </cfRule>
  </conditionalFormatting>
  <conditionalFormatting sqref="O97">
    <cfRule type="expression" dxfId="341" priority="13">
      <formula>$O$96="Ja"</formula>
    </cfRule>
  </conditionalFormatting>
  <conditionalFormatting sqref="P97">
    <cfRule type="expression" dxfId="340" priority="12">
      <formula>$P$96="Nein | Nej"</formula>
    </cfRule>
  </conditionalFormatting>
  <conditionalFormatting sqref="P97">
    <cfRule type="expression" dxfId="339" priority="11">
      <formula>$P$96="Ja"</formula>
    </cfRule>
  </conditionalFormatting>
  <conditionalFormatting sqref="Q84:Q85">
    <cfRule type="cellIs" dxfId="338" priority="10" operator="equal">
      <formula>0</formula>
    </cfRule>
  </conditionalFormatting>
  <conditionalFormatting sqref="H98">
    <cfRule type="expression" dxfId="337" priority="8">
      <formula>$H$96="Nein | Nej"</formula>
    </cfRule>
  </conditionalFormatting>
  <conditionalFormatting sqref="I98">
    <cfRule type="expression" dxfId="336" priority="7">
      <formula>$I$96="Nein | Nej"</formula>
    </cfRule>
  </conditionalFormatting>
  <conditionalFormatting sqref="J98:J99">
    <cfRule type="expression" dxfId="335" priority="6">
      <formula>$J$96="Nein | Nej"</formula>
    </cfRule>
  </conditionalFormatting>
  <conditionalFormatting sqref="K98:K99">
    <cfRule type="expression" dxfId="334" priority="5">
      <formula>$K$96="Nein | Nej"</formula>
    </cfRule>
  </conditionalFormatting>
  <conditionalFormatting sqref="L98:L99">
    <cfRule type="expression" dxfId="333" priority="4">
      <formula>$L$96="Nein | Nej"</formula>
    </cfRule>
  </conditionalFormatting>
  <conditionalFormatting sqref="M98:M99">
    <cfRule type="expression" dxfId="332" priority="3">
      <formula>$M$96="Nein | Nej"</formula>
    </cfRule>
  </conditionalFormatting>
  <conditionalFormatting sqref="N98:N99">
    <cfRule type="expression" dxfId="331" priority="2">
      <formula>$N$96="Nein | Nej"</formula>
    </cfRule>
  </conditionalFormatting>
  <conditionalFormatting sqref="O98:O99">
    <cfRule type="expression" dxfId="330" priority="1">
      <formula>$O$96="Nein | Nej"</formula>
    </cfRule>
  </conditionalFormatting>
  <dataValidations disablePrompts="1"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type="custom" allowBlank="1" showInputMessage="1" showErrorMessage="1" sqref="G96">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sqref="K34:O48 I67:K69 P88:Q92 K52:N62">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7. Partnerbudget Projektpartner 4</oddHeader>
    <oddFooter>&amp;L&amp;"-,Fett"&amp;KFF0000Budgetmodel 2 - Version 2.0.6&amp;R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K1" sqref="K1:K6"/>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7" t="s">
        <v>206</v>
      </c>
      <c r="C1" s="558"/>
      <c r="D1" s="558"/>
      <c r="E1" s="558"/>
      <c r="F1" s="558"/>
      <c r="G1" s="558"/>
      <c r="H1" s="558"/>
      <c r="I1" s="559"/>
      <c r="J1" s="42"/>
      <c r="K1" s="531" t="s">
        <v>152</v>
      </c>
      <c r="L1" s="522" t="s">
        <v>158</v>
      </c>
      <c r="M1" s="523"/>
      <c r="N1" s="523"/>
      <c r="O1" s="523"/>
      <c r="P1" s="523"/>
      <c r="Q1" s="5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8" t="s">
        <v>85</v>
      </c>
      <c r="C2" s="569"/>
      <c r="D2" s="625" t="str">
        <f>IF('Angaben-Oplysninger'!E4="","",'Angaben-Oplysninger'!E4)</f>
        <v/>
      </c>
      <c r="E2" s="625"/>
      <c r="F2" s="569" t="s">
        <v>86</v>
      </c>
      <c r="G2" s="569"/>
      <c r="H2" s="626" t="str">
        <f>K85</f>
        <v>-</v>
      </c>
      <c r="I2" s="627"/>
      <c r="J2" s="44"/>
      <c r="K2" s="532"/>
      <c r="L2" s="525"/>
      <c r="M2" s="526"/>
      <c r="N2" s="526"/>
      <c r="O2" s="526"/>
      <c r="P2" s="526"/>
      <c r="Q2" s="527"/>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8" t="s">
        <v>87</v>
      </c>
      <c r="C3" s="569"/>
      <c r="D3" s="625" t="str">
        <f>IF('Angaben-Oplysninger'!F17="","",'Angaben-Oplysninger'!F17)</f>
        <v/>
      </c>
      <c r="E3" s="625"/>
      <c r="F3" s="569" t="s">
        <v>88</v>
      </c>
      <c r="G3" s="569"/>
      <c r="H3" s="629">
        <f>J81</f>
        <v>0</v>
      </c>
      <c r="I3" s="630"/>
      <c r="J3" s="44"/>
      <c r="K3" s="532"/>
      <c r="L3" s="525"/>
      <c r="M3" s="526"/>
      <c r="N3" s="526"/>
      <c r="O3" s="526"/>
      <c r="P3" s="526"/>
      <c r="Q3" s="527"/>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8" t="s">
        <v>113</v>
      </c>
      <c r="C4" s="569"/>
      <c r="D4" s="625" t="str">
        <f>IF('Angaben-Oplysninger'!D17="","",'Angaben-Oplysninger'!D17)</f>
        <v/>
      </c>
      <c r="E4" s="625"/>
      <c r="F4" s="569" t="s">
        <v>89</v>
      </c>
      <c r="G4" s="569"/>
      <c r="H4" s="629">
        <f>I85</f>
        <v>0</v>
      </c>
      <c r="I4" s="630"/>
      <c r="J4" s="44"/>
      <c r="K4" s="532"/>
      <c r="L4" s="525"/>
      <c r="M4" s="526"/>
      <c r="N4" s="526"/>
      <c r="O4" s="526"/>
      <c r="P4" s="526"/>
      <c r="Q4" s="527"/>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3" t="s">
        <v>114</v>
      </c>
      <c r="C5" s="624"/>
      <c r="D5" s="628" t="str">
        <f>'Angaben-Oplysninger'!C17</f>
        <v>Projektpartner 5</v>
      </c>
      <c r="E5" s="628"/>
      <c r="F5" s="624" t="s">
        <v>90</v>
      </c>
      <c r="G5" s="624"/>
      <c r="H5" s="566" t="str">
        <f>IF(H2="-","-",H3*(100%-H2))</f>
        <v>-</v>
      </c>
      <c r="I5" s="567"/>
      <c r="J5" s="44"/>
      <c r="K5" s="532"/>
      <c r="L5" s="525"/>
      <c r="M5" s="526"/>
      <c r="N5" s="526"/>
      <c r="O5" s="526"/>
      <c r="P5" s="526"/>
      <c r="Q5" s="527"/>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3"/>
      <c r="L6" s="528"/>
      <c r="M6" s="529"/>
      <c r="N6" s="529"/>
      <c r="O6" s="529"/>
      <c r="P6" s="529"/>
      <c r="Q6" s="530"/>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60" t="s">
        <v>346</v>
      </c>
      <c r="C8" s="561"/>
      <c r="D8" s="561"/>
      <c r="E8" s="631" t="s">
        <v>159</v>
      </c>
      <c r="F8" s="301"/>
      <c r="G8" s="301"/>
      <c r="H8" s="301"/>
      <c r="I8" s="301"/>
      <c r="J8" s="301"/>
      <c r="K8" s="301"/>
      <c r="L8" s="301"/>
      <c r="M8" s="301"/>
      <c r="N8" s="301"/>
      <c r="O8" s="301"/>
      <c r="P8" s="301"/>
      <c r="Q8" s="632"/>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2"/>
      <c r="C9" s="563"/>
      <c r="D9" s="563"/>
      <c r="E9" s="114" t="s">
        <v>108</v>
      </c>
      <c r="F9" s="508" t="s">
        <v>335</v>
      </c>
      <c r="G9" s="508"/>
      <c r="H9" s="113" t="s">
        <v>243</v>
      </c>
      <c r="I9" s="113" t="s">
        <v>80</v>
      </c>
      <c r="J9" s="113" t="s">
        <v>6</v>
      </c>
      <c r="K9" s="113" t="s">
        <v>80</v>
      </c>
      <c r="L9" s="113" t="s">
        <v>7</v>
      </c>
      <c r="M9" s="113" t="s">
        <v>80</v>
      </c>
      <c r="N9" s="113" t="s">
        <v>8</v>
      </c>
      <c r="O9" s="113" t="s">
        <v>20</v>
      </c>
      <c r="P9" s="508" t="s">
        <v>336</v>
      </c>
      <c r="Q9" s="635"/>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2"/>
      <c r="C10" s="563"/>
      <c r="D10" s="563"/>
      <c r="E10" s="47" t="s">
        <v>334</v>
      </c>
      <c r="F10" s="492"/>
      <c r="G10" s="492"/>
      <c r="H10" s="202">
        <f>IF($D$3="DE",62,IF($D$3="DK",68,0))</f>
        <v>0</v>
      </c>
      <c r="I10" s="213"/>
      <c r="J10" s="200">
        <f>$H10*I10*1720</f>
        <v>0</v>
      </c>
      <c r="K10" s="213">
        <v>0</v>
      </c>
      <c r="L10" s="200">
        <f>$H10*K10*1720</f>
        <v>0</v>
      </c>
      <c r="M10" s="213">
        <v>0</v>
      </c>
      <c r="N10" s="200">
        <f>$H10*M10*1720</f>
        <v>0</v>
      </c>
      <c r="O10" s="204">
        <f>J10+L10+N10</f>
        <v>0</v>
      </c>
      <c r="P10" s="518"/>
      <c r="Q10" s="633"/>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2"/>
      <c r="C11" s="563"/>
      <c r="D11" s="563"/>
      <c r="E11" s="47" t="s">
        <v>83</v>
      </c>
      <c r="F11" s="492"/>
      <c r="G11" s="492"/>
      <c r="H11" s="202">
        <f>IF($D$3="DE",46,IF($D$3="DK",51,0))</f>
        <v>0</v>
      </c>
      <c r="I11" s="213">
        <v>0</v>
      </c>
      <c r="J11" s="200">
        <f>$H11*I11*1720</f>
        <v>0</v>
      </c>
      <c r="K11" s="213">
        <v>0</v>
      </c>
      <c r="L11" s="200">
        <f>$H11*K11*1720</f>
        <v>0</v>
      </c>
      <c r="M11" s="213">
        <v>0</v>
      </c>
      <c r="N11" s="200">
        <f>$H11*M11*1720</f>
        <v>0</v>
      </c>
      <c r="O11" s="204">
        <f>J11+L11+N11</f>
        <v>0</v>
      </c>
      <c r="P11" s="518"/>
      <c r="Q11" s="633"/>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2"/>
      <c r="C12" s="563"/>
      <c r="D12" s="563"/>
      <c r="E12" s="48" t="s">
        <v>84</v>
      </c>
      <c r="F12" s="611"/>
      <c r="G12" s="611"/>
      <c r="H12" s="203">
        <f>IF($D$3="DE",31,IF($D$3="DK",33,0))</f>
        <v>0</v>
      </c>
      <c r="I12" s="214">
        <v>0</v>
      </c>
      <c r="J12" s="201">
        <f>$H12*I12*1720</f>
        <v>0</v>
      </c>
      <c r="K12" s="214">
        <v>0</v>
      </c>
      <c r="L12" s="201">
        <f>$H12*K12*1720</f>
        <v>0</v>
      </c>
      <c r="M12" s="214">
        <v>0</v>
      </c>
      <c r="N12" s="201">
        <f>$H12*M12*1720</f>
        <v>0</v>
      </c>
      <c r="O12" s="205">
        <f>J12+L12+N12</f>
        <v>0</v>
      </c>
      <c r="P12" s="519"/>
      <c r="Q12" s="63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4"/>
      <c r="C13" s="565"/>
      <c r="D13" s="565"/>
      <c r="E13" s="511" t="s">
        <v>20</v>
      </c>
      <c r="F13" s="512"/>
      <c r="G13" s="512"/>
      <c r="H13" s="512"/>
      <c r="I13" s="513">
        <f>SUM(J10:J12)</f>
        <v>0</v>
      </c>
      <c r="J13" s="513"/>
      <c r="K13" s="513">
        <f>SUM(L10:L12)</f>
        <v>0</v>
      </c>
      <c r="L13" s="513"/>
      <c r="M13" s="513">
        <f>SUM(N10:N12)</f>
        <v>0</v>
      </c>
      <c r="N13" s="513"/>
      <c r="O13" s="206">
        <f>I13+K13+M13</f>
        <v>0</v>
      </c>
      <c r="P13" s="520"/>
      <c r="Q13" s="521"/>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6" t="s">
        <v>379</v>
      </c>
      <c r="C15" s="497"/>
      <c r="D15" s="498"/>
      <c r="E15" s="514" t="s">
        <v>311</v>
      </c>
      <c r="F15" s="515"/>
      <c r="G15" s="515"/>
      <c r="H15" s="515"/>
      <c r="I15" s="515"/>
      <c r="J15" s="515"/>
      <c r="K15" s="515"/>
      <c r="L15" s="515"/>
      <c r="M15" s="516"/>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9"/>
      <c r="C16" s="500"/>
      <c r="D16" s="501"/>
      <c r="E16" s="119" t="s">
        <v>108</v>
      </c>
      <c r="F16" s="508" t="s">
        <v>335</v>
      </c>
      <c r="G16" s="508"/>
      <c r="H16" s="119" t="s">
        <v>243</v>
      </c>
      <c r="I16" s="119" t="s">
        <v>80</v>
      </c>
      <c r="J16" s="119" t="s">
        <v>310</v>
      </c>
      <c r="K16" s="517" t="s">
        <v>336</v>
      </c>
      <c r="L16" s="517"/>
      <c r="M16" s="517"/>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9"/>
      <c r="C17" s="500"/>
      <c r="D17" s="501"/>
      <c r="E17" s="120" t="s">
        <v>82</v>
      </c>
      <c r="F17" s="509"/>
      <c r="G17" s="509"/>
      <c r="H17" s="200">
        <f>IF($D$3="DE",62,IF($D$3="DK",68,0))</f>
        <v>0</v>
      </c>
      <c r="I17" s="215">
        <v>0</v>
      </c>
      <c r="J17" s="200">
        <f>$H17*I17*430</f>
        <v>0</v>
      </c>
      <c r="K17" s="518"/>
      <c r="L17" s="518"/>
      <c r="M17" s="518"/>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2"/>
      <c r="C18" s="503"/>
      <c r="D18" s="504"/>
      <c r="E18" s="120" t="s">
        <v>83</v>
      </c>
      <c r="F18" s="509"/>
      <c r="G18" s="509"/>
      <c r="H18" s="200">
        <f>IF($D$3="DE",46,IF($D$3="DK",51,0))</f>
        <v>0</v>
      </c>
      <c r="I18" s="215">
        <v>0</v>
      </c>
      <c r="J18" s="200">
        <f>$H18*I18*430</f>
        <v>0</v>
      </c>
      <c r="K18" s="518"/>
      <c r="L18" s="518"/>
      <c r="M18" s="518"/>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2"/>
      <c r="C19" s="503"/>
      <c r="D19" s="504"/>
      <c r="E19" s="121" t="s">
        <v>84</v>
      </c>
      <c r="F19" s="510"/>
      <c r="G19" s="510"/>
      <c r="H19" s="201">
        <f>IF($D$3="DE",31,IF($D$3="DK",33,0))</f>
        <v>0</v>
      </c>
      <c r="I19" s="216">
        <v>0</v>
      </c>
      <c r="J19" s="201">
        <f>$H19*I19*430</f>
        <v>0</v>
      </c>
      <c r="K19" s="519"/>
      <c r="L19" s="519"/>
      <c r="M19" s="519"/>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5"/>
      <c r="C20" s="506"/>
      <c r="D20" s="507"/>
      <c r="E20" s="511" t="s">
        <v>20</v>
      </c>
      <c r="F20" s="512"/>
      <c r="G20" s="512"/>
      <c r="H20" s="512"/>
      <c r="I20" s="513">
        <f>SUM(J17:J19)</f>
        <v>0</v>
      </c>
      <c r="J20" s="513"/>
      <c r="K20" s="520"/>
      <c r="L20" s="520"/>
      <c r="M20" s="521"/>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7"/>
      <c r="B21" s="117"/>
      <c r="C21" s="117"/>
      <c r="D21" s="117"/>
      <c r="E21" s="117"/>
      <c r="F21" s="117"/>
      <c r="G21" s="117"/>
      <c r="H21" s="117"/>
      <c r="I21" s="117"/>
      <c r="J21" s="117"/>
      <c r="K21" s="117"/>
      <c r="L21" s="117"/>
      <c r="M21" s="117"/>
      <c r="N21" s="117"/>
      <c r="O21" s="117"/>
      <c r="P21" s="117"/>
      <c r="Q21" s="117"/>
    </row>
    <row r="22" spans="1:335" s="45" customFormat="1" ht="37.5" customHeight="1" x14ac:dyDescent="0.25">
      <c r="A22" s="44"/>
      <c r="B22" s="548" t="s">
        <v>187</v>
      </c>
      <c r="C22" s="549"/>
      <c r="D22" s="549"/>
      <c r="E22" s="550"/>
      <c r="F22" s="664" t="s">
        <v>160</v>
      </c>
      <c r="G22" s="665"/>
      <c r="H22" s="665"/>
      <c r="I22" s="665"/>
      <c r="J22" s="665"/>
      <c r="K22" s="665"/>
      <c r="L22" s="666"/>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1"/>
      <c r="C23" s="552"/>
      <c r="D23" s="552"/>
      <c r="E23" s="553"/>
      <c r="F23" s="671"/>
      <c r="G23" s="672"/>
      <c r="H23" s="113">
        <v>1</v>
      </c>
      <c r="I23" s="113">
        <v>2</v>
      </c>
      <c r="J23" s="113">
        <v>3</v>
      </c>
      <c r="K23" s="113" t="s">
        <v>310</v>
      </c>
      <c r="L23" s="115"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1"/>
      <c r="C24" s="552"/>
      <c r="D24" s="552"/>
      <c r="E24" s="553"/>
      <c r="F24" s="104">
        <v>0.15</v>
      </c>
      <c r="G24" s="105" t="s">
        <v>10</v>
      </c>
      <c r="H24" s="198">
        <f>I13</f>
        <v>0</v>
      </c>
      <c r="I24" s="198">
        <f>K13</f>
        <v>0</v>
      </c>
      <c r="J24" s="198">
        <f>M13</f>
        <v>0</v>
      </c>
      <c r="K24" s="198">
        <f>I20</f>
        <v>0</v>
      </c>
      <c r="L24" s="199">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4"/>
      <c r="C25" s="555"/>
      <c r="D25" s="555"/>
      <c r="E25" s="556"/>
      <c r="F25" s="660" t="s">
        <v>20</v>
      </c>
      <c r="G25" s="661"/>
      <c r="H25" s="191">
        <f>H24*$F$24</f>
        <v>0</v>
      </c>
      <c r="I25" s="191">
        <f>I24*$F$24</f>
        <v>0</v>
      </c>
      <c r="J25" s="191">
        <f>J24*$F$24</f>
        <v>0</v>
      </c>
      <c r="K25" s="191">
        <f>K24*$F$24</f>
        <v>0</v>
      </c>
      <c r="L25" s="197">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8" t="s">
        <v>188</v>
      </c>
      <c r="C27" s="549"/>
      <c r="D27" s="549"/>
      <c r="E27" s="549"/>
      <c r="F27" s="664" t="s">
        <v>163</v>
      </c>
      <c r="G27" s="665"/>
      <c r="H27" s="665"/>
      <c r="I27" s="665"/>
      <c r="J27" s="665"/>
      <c r="K27" s="665"/>
      <c r="L27" s="666"/>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1"/>
      <c r="C28" s="552"/>
      <c r="D28" s="552"/>
      <c r="E28" s="552"/>
      <c r="F28" s="671"/>
      <c r="G28" s="672"/>
      <c r="H28" s="113">
        <v>1</v>
      </c>
      <c r="I28" s="113">
        <v>2</v>
      </c>
      <c r="J28" s="113">
        <v>3</v>
      </c>
      <c r="K28" s="124" t="s">
        <v>310</v>
      </c>
      <c r="L28" s="115"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1"/>
      <c r="C29" s="552"/>
      <c r="D29" s="552"/>
      <c r="E29" s="552"/>
      <c r="F29" s="4">
        <v>0.06</v>
      </c>
      <c r="G29" s="57" t="s">
        <v>10</v>
      </c>
      <c r="H29" s="188">
        <f>I13</f>
        <v>0</v>
      </c>
      <c r="I29" s="188">
        <f>K13</f>
        <v>0</v>
      </c>
      <c r="J29" s="188">
        <f>M13</f>
        <v>0</v>
      </c>
      <c r="K29" s="176"/>
      <c r="L29" s="195">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4"/>
      <c r="C30" s="555"/>
      <c r="D30" s="555"/>
      <c r="E30" s="555"/>
      <c r="F30" s="662" t="s">
        <v>93</v>
      </c>
      <c r="G30" s="663"/>
      <c r="H30" s="191">
        <f>H29*$F$29</f>
        <v>0</v>
      </c>
      <c r="I30" s="191">
        <f>I29*$F$29</f>
        <v>0</v>
      </c>
      <c r="J30" s="191">
        <f>J29*$F$29</f>
        <v>0</v>
      </c>
      <c r="K30" s="196"/>
      <c r="L30" s="197">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7" customFormat="1" ht="15" customHeight="1" thickBot="1" x14ac:dyDescent="0.3"/>
    <row r="32" spans="1:335" s="56" customFormat="1" ht="37.5" customHeight="1" x14ac:dyDescent="0.25">
      <c r="A32" s="44"/>
      <c r="B32" s="496" t="s">
        <v>257</v>
      </c>
      <c r="C32" s="497"/>
      <c r="D32" s="643"/>
      <c r="E32" s="631" t="s">
        <v>94</v>
      </c>
      <c r="F32" s="301"/>
      <c r="G32" s="301"/>
      <c r="H32" s="301"/>
      <c r="I32" s="301"/>
      <c r="J32" s="632"/>
      <c r="K32" s="667" t="s">
        <v>91</v>
      </c>
      <c r="L32" s="667"/>
      <c r="M32" s="667"/>
      <c r="N32" s="667"/>
      <c r="O32" s="667"/>
      <c r="P32" s="667"/>
      <c r="Q32" s="668"/>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9"/>
      <c r="C33" s="500"/>
      <c r="D33" s="501"/>
      <c r="E33" s="673" t="s">
        <v>115</v>
      </c>
      <c r="F33" s="674"/>
      <c r="G33" s="674" t="s">
        <v>164</v>
      </c>
      <c r="H33" s="674"/>
      <c r="I33" s="143" t="s">
        <v>95</v>
      </c>
      <c r="J33" s="144" t="s">
        <v>96</v>
      </c>
      <c r="K33" s="95">
        <v>1</v>
      </c>
      <c r="L33" s="113">
        <v>2</v>
      </c>
      <c r="M33" s="113">
        <v>3</v>
      </c>
      <c r="N33" s="119" t="s">
        <v>310</v>
      </c>
      <c r="O33" s="113" t="s">
        <v>93</v>
      </c>
      <c r="P33" s="669" t="s">
        <v>81</v>
      </c>
      <c r="Q33" s="670"/>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9"/>
      <c r="C34" s="500"/>
      <c r="D34" s="501"/>
      <c r="E34" s="575" t="s">
        <v>2</v>
      </c>
      <c r="F34" s="576"/>
      <c r="G34" s="576" t="s">
        <v>3</v>
      </c>
      <c r="H34" s="576"/>
      <c r="I34" s="129" t="s">
        <v>154</v>
      </c>
      <c r="J34" s="145" t="s">
        <v>121</v>
      </c>
      <c r="K34" s="151">
        <v>500</v>
      </c>
      <c r="L34" s="152">
        <v>150</v>
      </c>
      <c r="M34" s="152">
        <v>150</v>
      </c>
      <c r="N34" s="152">
        <v>40</v>
      </c>
      <c r="O34" s="153">
        <f>SUM(K34:N34)</f>
        <v>840</v>
      </c>
      <c r="P34" s="488"/>
      <c r="Q34" s="489"/>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9"/>
      <c r="C35" s="500"/>
      <c r="D35" s="501"/>
      <c r="E35" s="493"/>
      <c r="F35" s="492"/>
      <c r="G35" s="492"/>
      <c r="H35" s="492"/>
      <c r="I35" s="217"/>
      <c r="J35" s="218"/>
      <c r="K35" s="147"/>
      <c r="L35" s="148"/>
      <c r="M35" s="148"/>
      <c r="N35" s="148"/>
      <c r="O35" s="154">
        <f t="shared" ref="O35:O47" si="0">SUM(K35:N35)</f>
        <v>0</v>
      </c>
      <c r="P35" s="490"/>
      <c r="Q35" s="491"/>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9"/>
      <c r="C36" s="500"/>
      <c r="D36" s="501"/>
      <c r="E36" s="493"/>
      <c r="F36" s="492"/>
      <c r="G36" s="492"/>
      <c r="H36" s="492"/>
      <c r="I36" s="217"/>
      <c r="J36" s="218"/>
      <c r="K36" s="147"/>
      <c r="L36" s="148"/>
      <c r="M36" s="148"/>
      <c r="N36" s="148"/>
      <c r="O36" s="154">
        <f t="shared" si="0"/>
        <v>0</v>
      </c>
      <c r="P36" s="490"/>
      <c r="Q36" s="491"/>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9"/>
      <c r="C37" s="500"/>
      <c r="D37" s="501"/>
      <c r="E37" s="493"/>
      <c r="F37" s="492"/>
      <c r="G37" s="492"/>
      <c r="H37" s="492"/>
      <c r="I37" s="217"/>
      <c r="J37" s="218"/>
      <c r="K37" s="147"/>
      <c r="L37" s="148"/>
      <c r="M37" s="148"/>
      <c r="N37" s="148"/>
      <c r="O37" s="154">
        <f t="shared" si="0"/>
        <v>0</v>
      </c>
      <c r="P37" s="490"/>
      <c r="Q37" s="491"/>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9"/>
      <c r="C38" s="500"/>
      <c r="D38" s="501"/>
      <c r="E38" s="493"/>
      <c r="F38" s="492"/>
      <c r="G38" s="492"/>
      <c r="H38" s="492"/>
      <c r="I38" s="217"/>
      <c r="J38" s="218"/>
      <c r="K38" s="147"/>
      <c r="L38" s="148"/>
      <c r="M38" s="148"/>
      <c r="N38" s="148"/>
      <c r="O38" s="154">
        <f t="shared" si="0"/>
        <v>0</v>
      </c>
      <c r="P38" s="490"/>
      <c r="Q38" s="491"/>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9"/>
      <c r="C39" s="500"/>
      <c r="D39" s="501"/>
      <c r="E39" s="493"/>
      <c r="F39" s="492"/>
      <c r="G39" s="492"/>
      <c r="H39" s="492"/>
      <c r="I39" s="217"/>
      <c r="J39" s="218"/>
      <c r="K39" s="147"/>
      <c r="L39" s="148"/>
      <c r="M39" s="148"/>
      <c r="N39" s="148"/>
      <c r="O39" s="154">
        <f t="shared" si="0"/>
        <v>0</v>
      </c>
      <c r="P39" s="490"/>
      <c r="Q39" s="491"/>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9"/>
      <c r="C40" s="500"/>
      <c r="D40" s="501"/>
      <c r="E40" s="493"/>
      <c r="F40" s="492"/>
      <c r="G40" s="492"/>
      <c r="H40" s="492"/>
      <c r="I40" s="217"/>
      <c r="J40" s="218"/>
      <c r="K40" s="147"/>
      <c r="L40" s="148"/>
      <c r="M40" s="148"/>
      <c r="N40" s="148"/>
      <c r="O40" s="154">
        <f t="shared" si="0"/>
        <v>0</v>
      </c>
      <c r="P40" s="490"/>
      <c r="Q40" s="491"/>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9"/>
      <c r="C41" s="500"/>
      <c r="D41" s="501"/>
      <c r="E41" s="493"/>
      <c r="F41" s="492"/>
      <c r="G41" s="492"/>
      <c r="H41" s="492"/>
      <c r="I41" s="217"/>
      <c r="J41" s="218"/>
      <c r="K41" s="147"/>
      <c r="L41" s="148"/>
      <c r="M41" s="148"/>
      <c r="N41" s="148"/>
      <c r="O41" s="154">
        <f t="shared" si="0"/>
        <v>0</v>
      </c>
      <c r="P41" s="490"/>
      <c r="Q41" s="491"/>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9"/>
      <c r="C42" s="500"/>
      <c r="D42" s="501"/>
      <c r="E42" s="493"/>
      <c r="F42" s="492"/>
      <c r="G42" s="492"/>
      <c r="H42" s="492"/>
      <c r="I42" s="217"/>
      <c r="J42" s="218"/>
      <c r="K42" s="147"/>
      <c r="L42" s="148"/>
      <c r="M42" s="148"/>
      <c r="N42" s="148"/>
      <c r="O42" s="154">
        <f t="shared" si="0"/>
        <v>0</v>
      </c>
      <c r="P42" s="490"/>
      <c r="Q42" s="491"/>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9"/>
      <c r="C43" s="500"/>
      <c r="D43" s="501"/>
      <c r="E43" s="493"/>
      <c r="F43" s="492"/>
      <c r="G43" s="492"/>
      <c r="H43" s="492"/>
      <c r="I43" s="217"/>
      <c r="J43" s="218"/>
      <c r="K43" s="147"/>
      <c r="L43" s="148"/>
      <c r="M43" s="148"/>
      <c r="N43" s="148"/>
      <c r="O43" s="154">
        <f t="shared" si="0"/>
        <v>0</v>
      </c>
      <c r="P43" s="490"/>
      <c r="Q43" s="491"/>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9"/>
      <c r="C44" s="500"/>
      <c r="D44" s="501"/>
      <c r="E44" s="493"/>
      <c r="F44" s="492"/>
      <c r="G44" s="492"/>
      <c r="H44" s="492"/>
      <c r="I44" s="217"/>
      <c r="J44" s="218"/>
      <c r="K44" s="147"/>
      <c r="L44" s="148"/>
      <c r="M44" s="148"/>
      <c r="N44" s="148"/>
      <c r="O44" s="154">
        <f t="shared" si="0"/>
        <v>0</v>
      </c>
      <c r="P44" s="490"/>
      <c r="Q44" s="491"/>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9"/>
      <c r="C45" s="500"/>
      <c r="D45" s="501"/>
      <c r="E45" s="493"/>
      <c r="F45" s="492"/>
      <c r="G45" s="492"/>
      <c r="H45" s="492"/>
      <c r="I45" s="217"/>
      <c r="J45" s="218"/>
      <c r="K45" s="147"/>
      <c r="L45" s="148"/>
      <c r="M45" s="148"/>
      <c r="N45" s="148"/>
      <c r="O45" s="154">
        <f t="shared" si="0"/>
        <v>0</v>
      </c>
      <c r="P45" s="490"/>
      <c r="Q45" s="491"/>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9"/>
      <c r="C46" s="500"/>
      <c r="D46" s="501"/>
      <c r="E46" s="493"/>
      <c r="F46" s="492"/>
      <c r="G46" s="492"/>
      <c r="H46" s="492"/>
      <c r="I46" s="217"/>
      <c r="J46" s="218"/>
      <c r="K46" s="147"/>
      <c r="L46" s="148"/>
      <c r="M46" s="148"/>
      <c r="N46" s="148"/>
      <c r="O46" s="154">
        <f t="shared" si="0"/>
        <v>0</v>
      </c>
      <c r="P46" s="490"/>
      <c r="Q46" s="491"/>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9"/>
      <c r="C47" s="500"/>
      <c r="D47" s="501"/>
      <c r="E47" s="493"/>
      <c r="F47" s="492"/>
      <c r="G47" s="492"/>
      <c r="H47" s="492"/>
      <c r="I47" s="217"/>
      <c r="J47" s="218"/>
      <c r="K47" s="147"/>
      <c r="L47" s="148"/>
      <c r="M47" s="148"/>
      <c r="N47" s="148"/>
      <c r="O47" s="154">
        <f t="shared" si="0"/>
        <v>0</v>
      </c>
      <c r="P47" s="490"/>
      <c r="Q47" s="491"/>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9"/>
      <c r="C48" s="500"/>
      <c r="D48" s="501"/>
      <c r="E48" s="494"/>
      <c r="F48" s="495"/>
      <c r="G48" s="495"/>
      <c r="H48" s="495"/>
      <c r="I48" s="219"/>
      <c r="J48" s="220"/>
      <c r="K48" s="149"/>
      <c r="L48" s="150"/>
      <c r="M48" s="150"/>
      <c r="N48" s="148"/>
      <c r="O48" s="154">
        <f>SUM(K48:N48)</f>
        <v>0</v>
      </c>
      <c r="P48" s="490"/>
      <c r="Q48" s="491"/>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5"/>
      <c r="C49" s="506"/>
      <c r="D49" s="507"/>
      <c r="E49" s="636" t="s">
        <v>20</v>
      </c>
      <c r="F49" s="637"/>
      <c r="G49" s="637"/>
      <c r="H49" s="637"/>
      <c r="I49" s="637"/>
      <c r="J49" s="638"/>
      <c r="K49" s="155">
        <f>SUM(K35:K48)</f>
        <v>0</v>
      </c>
      <c r="L49" s="156">
        <f>SUM(L35:L48)</f>
        <v>0</v>
      </c>
      <c r="M49" s="156">
        <f>SUM(M35:M48)</f>
        <v>0</v>
      </c>
      <c r="N49" s="156">
        <f>SUM(N35:N48)</f>
        <v>0</v>
      </c>
      <c r="O49" s="156">
        <f>SUM(K49:N49)</f>
        <v>0</v>
      </c>
      <c r="P49" s="483"/>
      <c r="Q49" s="48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6" t="s">
        <v>258</v>
      </c>
      <c r="C50" s="497"/>
      <c r="D50" s="643"/>
      <c r="E50" s="631" t="s">
        <v>94</v>
      </c>
      <c r="F50" s="301"/>
      <c r="G50" s="301"/>
      <c r="H50" s="301"/>
      <c r="I50" s="301"/>
      <c r="J50" s="632"/>
      <c r="K50" s="480" t="s">
        <v>92</v>
      </c>
      <c r="L50" s="481"/>
      <c r="M50" s="481"/>
      <c r="N50" s="481"/>
      <c r="O50" s="481"/>
      <c r="P50" s="481"/>
      <c r="Q50" s="482"/>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9"/>
      <c r="C51" s="500"/>
      <c r="D51" s="501"/>
      <c r="E51" s="685" t="s">
        <v>97</v>
      </c>
      <c r="F51" s="508"/>
      <c r="G51" s="508" t="s">
        <v>165</v>
      </c>
      <c r="H51" s="508"/>
      <c r="I51" s="113" t="s">
        <v>95</v>
      </c>
      <c r="J51" s="115" t="s">
        <v>96</v>
      </c>
      <c r="K51" s="128" t="s">
        <v>246</v>
      </c>
      <c r="L51" s="127">
        <v>1</v>
      </c>
      <c r="M51" s="127">
        <v>2</v>
      </c>
      <c r="N51" s="127">
        <v>3</v>
      </c>
      <c r="O51" s="127" t="s">
        <v>20</v>
      </c>
      <c r="P51" s="694" t="s">
        <v>81</v>
      </c>
      <c r="Q51" s="695"/>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9"/>
      <c r="C52" s="500"/>
      <c r="D52" s="501"/>
      <c r="E52" s="575" t="s">
        <v>4</v>
      </c>
      <c r="F52" s="576"/>
      <c r="G52" s="639" t="s">
        <v>5</v>
      </c>
      <c r="H52" s="639"/>
      <c r="I52" s="129" t="s">
        <v>9</v>
      </c>
      <c r="J52" s="145" t="s">
        <v>11</v>
      </c>
      <c r="K52" s="157">
        <v>3000</v>
      </c>
      <c r="L52" s="158">
        <v>1000</v>
      </c>
      <c r="M52" s="158">
        <v>1000</v>
      </c>
      <c r="N52" s="158">
        <v>1000</v>
      </c>
      <c r="O52" s="159">
        <f>SUM(L52:N52)</f>
        <v>3000</v>
      </c>
      <c r="P52" s="577"/>
      <c r="Q52" s="696"/>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9"/>
      <c r="C53" s="500"/>
      <c r="D53" s="501"/>
      <c r="E53" s="493"/>
      <c r="F53" s="492"/>
      <c r="G53" s="492"/>
      <c r="H53" s="492"/>
      <c r="I53" s="217"/>
      <c r="J53" s="218"/>
      <c r="K53" s="160"/>
      <c r="L53" s="161"/>
      <c r="M53" s="161"/>
      <c r="N53" s="161"/>
      <c r="O53" s="162">
        <f>SUM(L53:N53)</f>
        <v>0</v>
      </c>
      <c r="P53" s="490"/>
      <c r="Q53" s="491"/>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9"/>
      <c r="C54" s="500"/>
      <c r="D54" s="501"/>
      <c r="E54" s="493"/>
      <c r="F54" s="492"/>
      <c r="G54" s="492"/>
      <c r="H54" s="492"/>
      <c r="I54" s="217"/>
      <c r="J54" s="218"/>
      <c r="K54" s="160"/>
      <c r="L54" s="161"/>
      <c r="M54" s="161"/>
      <c r="N54" s="161"/>
      <c r="O54" s="162">
        <f t="shared" ref="O54:O62" si="1">SUM(L54:N54)</f>
        <v>0</v>
      </c>
      <c r="P54" s="490"/>
      <c r="Q54" s="491"/>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9"/>
      <c r="C55" s="500"/>
      <c r="D55" s="501"/>
      <c r="E55" s="493"/>
      <c r="F55" s="492"/>
      <c r="G55" s="492"/>
      <c r="H55" s="492"/>
      <c r="I55" s="217"/>
      <c r="J55" s="218"/>
      <c r="K55" s="160"/>
      <c r="L55" s="161"/>
      <c r="M55" s="161"/>
      <c r="N55" s="161"/>
      <c r="O55" s="162">
        <f t="shared" si="1"/>
        <v>0</v>
      </c>
      <c r="P55" s="490"/>
      <c r="Q55" s="491"/>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9"/>
      <c r="C56" s="500"/>
      <c r="D56" s="501"/>
      <c r="E56" s="493"/>
      <c r="F56" s="492"/>
      <c r="G56" s="492"/>
      <c r="H56" s="492"/>
      <c r="I56" s="217"/>
      <c r="J56" s="218"/>
      <c r="K56" s="160"/>
      <c r="L56" s="161"/>
      <c r="M56" s="161"/>
      <c r="N56" s="161"/>
      <c r="O56" s="162">
        <f t="shared" si="1"/>
        <v>0</v>
      </c>
      <c r="P56" s="490"/>
      <c r="Q56" s="491"/>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9"/>
      <c r="C57" s="500"/>
      <c r="D57" s="501"/>
      <c r="E57" s="493"/>
      <c r="F57" s="492"/>
      <c r="G57" s="492"/>
      <c r="H57" s="492"/>
      <c r="I57" s="217"/>
      <c r="J57" s="218"/>
      <c r="K57" s="160"/>
      <c r="L57" s="161"/>
      <c r="M57" s="161"/>
      <c r="N57" s="161"/>
      <c r="O57" s="162">
        <f t="shared" si="1"/>
        <v>0</v>
      </c>
      <c r="P57" s="490"/>
      <c r="Q57" s="491"/>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9"/>
      <c r="C58" s="500"/>
      <c r="D58" s="501"/>
      <c r="E58" s="493"/>
      <c r="F58" s="492"/>
      <c r="G58" s="492"/>
      <c r="H58" s="492"/>
      <c r="I58" s="217"/>
      <c r="J58" s="218"/>
      <c r="K58" s="160"/>
      <c r="L58" s="161"/>
      <c r="M58" s="161"/>
      <c r="N58" s="161"/>
      <c r="O58" s="162">
        <f t="shared" si="1"/>
        <v>0</v>
      </c>
      <c r="P58" s="490"/>
      <c r="Q58" s="491"/>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9"/>
      <c r="C59" s="500"/>
      <c r="D59" s="501"/>
      <c r="E59" s="493"/>
      <c r="F59" s="492"/>
      <c r="G59" s="492"/>
      <c r="H59" s="492"/>
      <c r="I59" s="217"/>
      <c r="J59" s="218"/>
      <c r="K59" s="160"/>
      <c r="L59" s="161"/>
      <c r="M59" s="161"/>
      <c r="N59" s="161"/>
      <c r="O59" s="162">
        <f t="shared" si="1"/>
        <v>0</v>
      </c>
      <c r="P59" s="490"/>
      <c r="Q59" s="491"/>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9"/>
      <c r="C60" s="500"/>
      <c r="D60" s="501"/>
      <c r="E60" s="493"/>
      <c r="F60" s="492"/>
      <c r="G60" s="492"/>
      <c r="H60" s="492"/>
      <c r="I60" s="217"/>
      <c r="J60" s="218"/>
      <c r="K60" s="160"/>
      <c r="L60" s="161"/>
      <c r="M60" s="161"/>
      <c r="N60" s="161"/>
      <c r="O60" s="162">
        <f t="shared" si="1"/>
        <v>0</v>
      </c>
      <c r="P60" s="490"/>
      <c r="Q60" s="491"/>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9"/>
      <c r="C61" s="500"/>
      <c r="D61" s="501"/>
      <c r="E61" s="493"/>
      <c r="F61" s="492"/>
      <c r="G61" s="492"/>
      <c r="H61" s="492"/>
      <c r="I61" s="217"/>
      <c r="J61" s="218"/>
      <c r="K61" s="160"/>
      <c r="L61" s="161"/>
      <c r="M61" s="161"/>
      <c r="N61" s="161"/>
      <c r="O61" s="162">
        <f t="shared" si="1"/>
        <v>0</v>
      </c>
      <c r="P61" s="490"/>
      <c r="Q61" s="491"/>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9"/>
      <c r="C62" s="500"/>
      <c r="D62" s="501"/>
      <c r="E62" s="613"/>
      <c r="F62" s="611"/>
      <c r="G62" s="611"/>
      <c r="H62" s="611"/>
      <c r="I62" s="221"/>
      <c r="J62" s="222"/>
      <c r="K62" s="163"/>
      <c r="L62" s="164"/>
      <c r="M62" s="164"/>
      <c r="N62" s="164"/>
      <c r="O62" s="165">
        <f t="shared" si="1"/>
        <v>0</v>
      </c>
      <c r="P62" s="692"/>
      <c r="Q62" s="693"/>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5"/>
      <c r="C63" s="506"/>
      <c r="D63" s="507"/>
      <c r="E63" s="511" t="s">
        <v>20</v>
      </c>
      <c r="F63" s="512"/>
      <c r="G63" s="512"/>
      <c r="H63" s="512"/>
      <c r="I63" s="512"/>
      <c r="J63" s="644"/>
      <c r="K63" s="166">
        <f>SUM(K53:K62)</f>
        <v>0</v>
      </c>
      <c r="L63" s="167">
        <f>SUM(L53:L62)</f>
        <v>0</v>
      </c>
      <c r="M63" s="167">
        <f>SUM(M53:M62)</f>
        <v>0</v>
      </c>
      <c r="N63" s="167">
        <f>SUM(N53:N62)</f>
        <v>0</v>
      </c>
      <c r="O63" s="167">
        <f>SUM(L63:N63)</f>
        <v>0</v>
      </c>
      <c r="P63" s="483"/>
      <c r="Q63" s="48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7"/>
      <c r="Q64" s="117"/>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6" t="s">
        <v>189</v>
      </c>
      <c r="C65" s="497"/>
      <c r="D65" s="643"/>
      <c r="E65" s="651" t="s">
        <v>149</v>
      </c>
      <c r="F65" s="652"/>
      <c r="G65" s="652"/>
      <c r="H65" s="653"/>
      <c r="I65" s="480" t="s">
        <v>166</v>
      </c>
      <c r="J65" s="481"/>
      <c r="K65" s="481"/>
      <c r="L65" s="481"/>
      <c r="M65" s="482"/>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9"/>
      <c r="C66" s="500"/>
      <c r="D66" s="501"/>
      <c r="E66" s="654"/>
      <c r="F66" s="655"/>
      <c r="G66" s="655"/>
      <c r="H66" s="656"/>
      <c r="I66" s="122" t="s">
        <v>6</v>
      </c>
      <c r="J66" s="75" t="s">
        <v>7</v>
      </c>
      <c r="K66" s="116" t="s">
        <v>8</v>
      </c>
      <c r="L66" s="123" t="s">
        <v>312</v>
      </c>
      <c r="M66" s="115"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9"/>
      <c r="C67" s="500"/>
      <c r="D67" s="501"/>
      <c r="E67" s="657"/>
      <c r="F67" s="658"/>
      <c r="G67" s="658"/>
      <c r="H67" s="659"/>
      <c r="I67" s="168"/>
      <c r="J67" s="169"/>
      <c r="K67" s="170"/>
      <c r="L67" s="171"/>
      <c r="M67" s="172">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9"/>
      <c r="C68" s="500"/>
      <c r="D68" s="501"/>
      <c r="E68" s="657"/>
      <c r="F68" s="658"/>
      <c r="G68" s="658"/>
      <c r="H68" s="659"/>
      <c r="I68" s="168"/>
      <c r="J68" s="169"/>
      <c r="K68" s="170"/>
      <c r="L68" s="171"/>
      <c r="M68" s="172">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9"/>
      <c r="C69" s="500"/>
      <c r="D69" s="501"/>
      <c r="E69" s="686"/>
      <c r="F69" s="687"/>
      <c r="G69" s="687"/>
      <c r="H69" s="688"/>
      <c r="I69" s="173"/>
      <c r="J69" s="174"/>
      <c r="K69" s="175"/>
      <c r="L69" s="176"/>
      <c r="M69" s="177">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5"/>
      <c r="C70" s="506"/>
      <c r="D70" s="507"/>
      <c r="E70" s="689" t="s">
        <v>72</v>
      </c>
      <c r="F70" s="690"/>
      <c r="G70" s="690"/>
      <c r="H70" s="691"/>
      <c r="I70" s="178">
        <f>SUM(I67:I69)</f>
        <v>0</v>
      </c>
      <c r="J70" s="179">
        <f>SUM(J67:J69)</f>
        <v>0</v>
      </c>
      <c r="K70" s="180">
        <f>SUM(K67:K69)</f>
        <v>0</v>
      </c>
      <c r="L70" s="181"/>
      <c r="M70" s="182">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7"/>
      <c r="C71" s="117"/>
      <c r="D71" s="117"/>
      <c r="E71" s="117"/>
      <c r="F71" s="117"/>
      <c r="G71" s="117"/>
      <c r="H71" s="117"/>
      <c r="I71" s="117"/>
      <c r="J71" s="117"/>
      <c r="K71" s="117"/>
      <c r="L71" s="117"/>
      <c r="M71" s="117"/>
      <c r="N71" s="117"/>
      <c r="O71" s="117"/>
      <c r="P71" s="117"/>
      <c r="Q71" s="117"/>
    </row>
    <row r="72" spans="1:335" s="45" customFormat="1" ht="33" customHeight="1" x14ac:dyDescent="0.25">
      <c r="A72" s="9"/>
      <c r="B72" s="645" t="s">
        <v>198</v>
      </c>
      <c r="C72" s="646"/>
      <c r="D72" s="646"/>
      <c r="E72" s="647"/>
      <c r="F72" s="485" t="s">
        <v>166</v>
      </c>
      <c r="G72" s="486"/>
      <c r="H72" s="486"/>
      <c r="I72" s="486"/>
      <c r="J72" s="487"/>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8"/>
      <c r="C73" s="649"/>
      <c r="D73" s="649"/>
      <c r="E73" s="650"/>
      <c r="F73" s="95" t="str">
        <f>J9</f>
        <v>Periode 1</v>
      </c>
      <c r="G73" s="113" t="str">
        <f>L9</f>
        <v>Periode 2</v>
      </c>
      <c r="H73" s="113" t="str">
        <f>N9</f>
        <v>Periode 3</v>
      </c>
      <c r="I73" s="116" t="s">
        <v>312</v>
      </c>
      <c r="J73" s="115"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40" t="s">
        <v>98</v>
      </c>
      <c r="C74" s="641"/>
      <c r="D74" s="641"/>
      <c r="E74" s="642"/>
      <c r="F74" s="183">
        <f>I13</f>
        <v>0</v>
      </c>
      <c r="G74" s="184">
        <f>K13</f>
        <v>0</v>
      </c>
      <c r="H74" s="184">
        <f>M13</f>
        <v>0</v>
      </c>
      <c r="I74" s="184">
        <f>I20</f>
        <v>0</v>
      </c>
      <c r="J74" s="185">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40" t="s">
        <v>167</v>
      </c>
      <c r="C75" s="641"/>
      <c r="D75" s="641"/>
      <c r="E75" s="642"/>
      <c r="F75" s="183">
        <f>H25</f>
        <v>0</v>
      </c>
      <c r="G75" s="184">
        <f>I25</f>
        <v>0</v>
      </c>
      <c r="H75" s="184">
        <f>J25</f>
        <v>0</v>
      </c>
      <c r="I75" s="184">
        <f>K25</f>
        <v>0</v>
      </c>
      <c r="J75" s="185">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40" t="s">
        <v>168</v>
      </c>
      <c r="C76" s="641"/>
      <c r="D76" s="641"/>
      <c r="E76" s="642"/>
      <c r="F76" s="183">
        <f>H30</f>
        <v>0</v>
      </c>
      <c r="G76" s="184">
        <f>I30</f>
        <v>0</v>
      </c>
      <c r="H76" s="184">
        <f>J30</f>
        <v>0</v>
      </c>
      <c r="I76" s="186"/>
      <c r="J76" s="185">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40" t="s">
        <v>99</v>
      </c>
      <c r="C77" s="641"/>
      <c r="D77" s="641"/>
      <c r="E77" s="642"/>
      <c r="F77" s="183">
        <f>K49</f>
        <v>0</v>
      </c>
      <c r="G77" s="184">
        <f>L49</f>
        <v>0</v>
      </c>
      <c r="H77" s="184">
        <f>M49</f>
        <v>0</v>
      </c>
      <c r="I77" s="184">
        <f>N49</f>
        <v>0</v>
      </c>
      <c r="J77" s="185">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6" t="s">
        <v>100</v>
      </c>
      <c r="C78" s="677"/>
      <c r="D78" s="677"/>
      <c r="E78" s="678"/>
      <c r="F78" s="187">
        <f>L63</f>
        <v>0</v>
      </c>
      <c r="G78" s="188">
        <f>M63</f>
        <v>0</v>
      </c>
      <c r="H78" s="188">
        <f>N63</f>
        <v>0</v>
      </c>
      <c r="I78" s="186"/>
      <c r="J78" s="189">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9" t="s">
        <v>247</v>
      </c>
      <c r="C79" s="680"/>
      <c r="D79" s="680"/>
      <c r="E79" s="681"/>
      <c r="F79" s="190">
        <f>SUM(F74:F78)</f>
        <v>0</v>
      </c>
      <c r="G79" s="191">
        <f>SUM(G74:G78)</f>
        <v>0</v>
      </c>
      <c r="H79" s="191">
        <f>SUM(H74:H78)</f>
        <v>0</v>
      </c>
      <c r="I79" s="191">
        <f>SUM(I74:I78)</f>
        <v>0</v>
      </c>
      <c r="J79" s="192">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9" t="s">
        <v>101</v>
      </c>
      <c r="C80" s="680"/>
      <c r="D80" s="680"/>
      <c r="E80" s="681"/>
      <c r="F80" s="193">
        <f>I70</f>
        <v>0</v>
      </c>
      <c r="G80" s="194">
        <f>J70</f>
        <v>0</v>
      </c>
      <c r="H80" s="194">
        <f>K70</f>
        <v>0</v>
      </c>
      <c r="I80" s="181"/>
      <c r="J80" s="192">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2" t="s">
        <v>20</v>
      </c>
      <c r="C81" s="683"/>
      <c r="D81" s="683"/>
      <c r="E81" s="684"/>
      <c r="F81" s="190">
        <f>F79-F80</f>
        <v>0</v>
      </c>
      <c r="G81" s="191">
        <f>G79-G80</f>
        <v>0</v>
      </c>
      <c r="H81" s="191">
        <f>H79-H80</f>
        <v>0</v>
      </c>
      <c r="I81" s="191">
        <f>I79</f>
        <v>0</v>
      </c>
      <c r="J81" s="192">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5" t="s">
        <v>347</v>
      </c>
      <c r="C83" s="586"/>
      <c r="D83" s="587"/>
      <c r="E83" s="598" t="s">
        <v>144</v>
      </c>
      <c r="F83" s="599"/>
      <c r="G83" s="539" t="s">
        <v>153</v>
      </c>
      <c r="H83" s="539"/>
      <c r="I83" s="539"/>
      <c r="J83" s="539"/>
      <c r="K83" s="539"/>
      <c r="L83" s="539"/>
      <c r="M83" s="599" t="s">
        <v>143</v>
      </c>
      <c r="N83" s="599"/>
      <c r="O83" s="539" t="s">
        <v>145</v>
      </c>
      <c r="P83" s="539"/>
      <c r="Q83" s="102"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8"/>
      <c r="C84" s="589"/>
      <c r="D84" s="590"/>
      <c r="E84" s="621">
        <f>J81</f>
        <v>0</v>
      </c>
      <c r="F84" s="614"/>
      <c r="G84" s="541" t="s">
        <v>148</v>
      </c>
      <c r="H84" s="541"/>
      <c r="I84" s="608">
        <f>J81*K84</f>
        <v>0</v>
      </c>
      <c r="J84" s="608"/>
      <c r="K84" s="606">
        <v>0.65</v>
      </c>
      <c r="L84" s="606"/>
      <c r="M84" s="101">
        <f>E84*(100%-K84)</f>
        <v>0</v>
      </c>
      <c r="N84" s="212" t="str">
        <f>IF(I85=0,"-",M84/E84)</f>
        <v>-</v>
      </c>
      <c r="O84" s="614">
        <f>M85+I85</f>
        <v>0</v>
      </c>
      <c r="P84" s="614"/>
      <c r="Q84" s="602">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1"/>
      <c r="C85" s="592"/>
      <c r="D85" s="593"/>
      <c r="E85" s="622"/>
      <c r="F85" s="615"/>
      <c r="G85" s="605" t="s">
        <v>142</v>
      </c>
      <c r="H85" s="605"/>
      <c r="I85" s="675">
        <v>0</v>
      </c>
      <c r="J85" s="675"/>
      <c r="K85" s="607" t="str">
        <f>IF(E84=0,"-",I85/E84)</f>
        <v>-</v>
      </c>
      <c r="L85" s="607"/>
      <c r="M85" s="103">
        <f>P93</f>
        <v>0</v>
      </c>
      <c r="N85" s="146" t="str">
        <f>IF(I85=0,"-",M85/E84)</f>
        <v>-</v>
      </c>
      <c r="O85" s="615"/>
      <c r="P85" s="615"/>
      <c r="Q85" s="603"/>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1"/>
      <c r="C86" s="592"/>
      <c r="D86" s="594"/>
      <c r="E86" s="616"/>
      <c r="F86" s="617"/>
      <c r="G86" s="617"/>
      <c r="H86" s="617"/>
      <c r="I86" s="617"/>
      <c r="J86" s="617"/>
      <c r="K86" s="617"/>
      <c r="L86" s="617"/>
      <c r="M86" s="617"/>
      <c r="N86" s="617"/>
      <c r="O86" s="617"/>
      <c r="P86" s="617"/>
      <c r="Q86" s="618"/>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1"/>
      <c r="C87" s="592"/>
      <c r="D87" s="593"/>
      <c r="E87" s="612" t="s">
        <v>169</v>
      </c>
      <c r="F87" s="604"/>
      <c r="G87" s="604"/>
      <c r="H87" s="604"/>
      <c r="I87" s="604" t="s">
        <v>147</v>
      </c>
      <c r="J87" s="604"/>
      <c r="K87" s="604"/>
      <c r="L87" s="604"/>
      <c r="M87" s="604"/>
      <c r="N87" s="604"/>
      <c r="O87" s="604"/>
      <c r="P87" s="619" t="s">
        <v>93</v>
      </c>
      <c r="Q87" s="620"/>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1"/>
      <c r="C88" s="592"/>
      <c r="D88" s="593"/>
      <c r="E88" s="493"/>
      <c r="F88" s="492"/>
      <c r="G88" s="492"/>
      <c r="H88" s="492"/>
      <c r="I88" s="492"/>
      <c r="J88" s="492"/>
      <c r="K88" s="492"/>
      <c r="L88" s="492"/>
      <c r="M88" s="492"/>
      <c r="N88" s="492"/>
      <c r="O88" s="492"/>
      <c r="P88" s="600"/>
      <c r="Q88" s="601"/>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1"/>
      <c r="C89" s="592"/>
      <c r="D89" s="593"/>
      <c r="E89" s="493"/>
      <c r="F89" s="492"/>
      <c r="G89" s="492"/>
      <c r="H89" s="492"/>
      <c r="I89" s="492"/>
      <c r="J89" s="492"/>
      <c r="K89" s="492"/>
      <c r="L89" s="492"/>
      <c r="M89" s="492"/>
      <c r="N89" s="492"/>
      <c r="O89" s="492"/>
      <c r="P89" s="600"/>
      <c r="Q89" s="601"/>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1"/>
      <c r="C90" s="592"/>
      <c r="D90" s="593"/>
      <c r="E90" s="493"/>
      <c r="F90" s="492"/>
      <c r="G90" s="492"/>
      <c r="H90" s="492"/>
      <c r="I90" s="492"/>
      <c r="J90" s="492"/>
      <c r="K90" s="492"/>
      <c r="L90" s="492"/>
      <c r="M90" s="492"/>
      <c r="N90" s="492"/>
      <c r="O90" s="492"/>
      <c r="P90" s="600"/>
      <c r="Q90" s="601"/>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1"/>
      <c r="C91" s="592"/>
      <c r="D91" s="593"/>
      <c r="E91" s="493"/>
      <c r="F91" s="492"/>
      <c r="G91" s="492"/>
      <c r="H91" s="492"/>
      <c r="I91" s="492"/>
      <c r="J91" s="492"/>
      <c r="K91" s="492"/>
      <c r="L91" s="492"/>
      <c r="M91" s="492"/>
      <c r="N91" s="492"/>
      <c r="O91" s="492"/>
      <c r="P91" s="600"/>
      <c r="Q91" s="601"/>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1"/>
      <c r="C92" s="592"/>
      <c r="D92" s="593"/>
      <c r="E92" s="613"/>
      <c r="F92" s="611"/>
      <c r="G92" s="611"/>
      <c r="H92" s="611"/>
      <c r="I92" s="611"/>
      <c r="J92" s="611"/>
      <c r="K92" s="611"/>
      <c r="L92" s="611"/>
      <c r="M92" s="611"/>
      <c r="N92" s="611"/>
      <c r="O92" s="611"/>
      <c r="P92" s="609"/>
      <c r="Q92" s="610"/>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5"/>
      <c r="C93" s="596"/>
      <c r="D93" s="597"/>
      <c r="E93" s="583" t="s">
        <v>20</v>
      </c>
      <c r="F93" s="584"/>
      <c r="G93" s="584"/>
      <c r="H93" s="584"/>
      <c r="I93" s="584"/>
      <c r="J93" s="584"/>
      <c r="K93" s="584"/>
      <c r="L93" s="584"/>
      <c r="M93" s="584"/>
      <c r="N93" s="584"/>
      <c r="O93" s="584"/>
      <c r="P93" s="581">
        <f>SUM(P88:Q92)</f>
        <v>0</v>
      </c>
      <c r="Q93" s="582"/>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6" t="s">
        <v>317</v>
      </c>
      <c r="C95" s="570"/>
      <c r="D95" s="571"/>
      <c r="E95" s="538" t="s">
        <v>95</v>
      </c>
      <c r="F95" s="539"/>
      <c r="G95" s="112" t="s">
        <v>12</v>
      </c>
      <c r="H95" s="112" t="s">
        <v>21</v>
      </c>
      <c r="I95" s="112" t="s">
        <v>13</v>
      </c>
      <c r="J95" s="112" t="s">
        <v>14</v>
      </c>
      <c r="K95" s="112" t="s">
        <v>15</v>
      </c>
      <c r="L95" s="112" t="s">
        <v>16</v>
      </c>
      <c r="M95" s="112" t="s">
        <v>17</v>
      </c>
      <c r="N95" s="112" t="s">
        <v>18</v>
      </c>
      <c r="O95" s="112" t="s">
        <v>19</v>
      </c>
      <c r="P95" s="109" t="s">
        <v>22</v>
      </c>
      <c r="Q95" s="546"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2"/>
      <c r="C96" s="573"/>
      <c r="D96" s="574"/>
      <c r="E96" s="540" t="s">
        <v>170</v>
      </c>
      <c r="F96" s="541"/>
      <c r="G96" s="83" t="s">
        <v>74</v>
      </c>
      <c r="H96" s="110" t="s">
        <v>102</v>
      </c>
      <c r="I96" s="110" t="s">
        <v>102</v>
      </c>
      <c r="J96" s="110" t="s">
        <v>102</v>
      </c>
      <c r="K96" s="110" t="s">
        <v>102</v>
      </c>
      <c r="L96" s="110" t="s">
        <v>102</v>
      </c>
      <c r="M96" s="110" t="s">
        <v>102</v>
      </c>
      <c r="N96" s="110" t="s">
        <v>102</v>
      </c>
      <c r="O96" s="110" t="s">
        <v>102</v>
      </c>
      <c r="P96" s="111" t="s">
        <v>102</v>
      </c>
      <c r="Q96" s="547"/>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5"/>
      <c r="C97" s="576"/>
      <c r="D97" s="577"/>
      <c r="E97" s="540" t="s">
        <v>171</v>
      </c>
      <c r="F97" s="541"/>
      <c r="G97" s="208"/>
      <c r="H97" s="209"/>
      <c r="I97" s="209"/>
      <c r="J97" s="209"/>
      <c r="K97" s="209"/>
      <c r="L97" s="209"/>
      <c r="M97" s="209"/>
      <c r="N97" s="209"/>
      <c r="O97" s="209"/>
      <c r="P97" s="210"/>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5"/>
      <c r="C98" s="576"/>
      <c r="D98" s="577"/>
      <c r="E98" s="540" t="s">
        <v>281</v>
      </c>
      <c r="F98" s="541"/>
      <c r="G98" s="534">
        <f>$J$81*G97</f>
        <v>0</v>
      </c>
      <c r="H98" s="534">
        <f t="shared" ref="H98:P98" si="3">IF(H96="Nein | Nej",0,$J$81*H97)</f>
        <v>0</v>
      </c>
      <c r="I98" s="534">
        <f t="shared" si="3"/>
        <v>0</v>
      </c>
      <c r="J98" s="534">
        <f t="shared" si="3"/>
        <v>0</v>
      </c>
      <c r="K98" s="534">
        <f t="shared" si="3"/>
        <v>0</v>
      </c>
      <c r="L98" s="534">
        <f t="shared" si="3"/>
        <v>0</v>
      </c>
      <c r="M98" s="534">
        <f t="shared" si="3"/>
        <v>0</v>
      </c>
      <c r="N98" s="534">
        <f t="shared" si="3"/>
        <v>0</v>
      </c>
      <c r="O98" s="534">
        <f t="shared" si="3"/>
        <v>0</v>
      </c>
      <c r="P98" s="536">
        <f t="shared" si="3"/>
        <v>0</v>
      </c>
      <c r="Q98" s="544">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8"/>
      <c r="C99" s="579"/>
      <c r="D99" s="580"/>
      <c r="E99" s="542"/>
      <c r="F99" s="543"/>
      <c r="G99" s="535"/>
      <c r="H99" s="535"/>
      <c r="I99" s="535"/>
      <c r="J99" s="535"/>
      <c r="K99" s="535"/>
      <c r="L99" s="535"/>
      <c r="M99" s="535"/>
      <c r="N99" s="535"/>
      <c r="O99" s="535"/>
      <c r="P99" s="537"/>
      <c r="Q99" s="545"/>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566G8vr0x3S9SfbJuDkjK5GddL1/M5oOpjEzxgTX5Ru+lY3L1aDp5c/v/DoLcxjQG1ex/Xjh2L4FOO8++Ca70Q==" saltValue="Kv8HLq0OUZ2vzB1eupO4iQ=="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329" priority="9" operator="equal">
      <formula>1</formula>
    </cfRule>
    <cfRule type="cellIs" dxfId="328" priority="32" operator="lessThan">
      <formula>1</formula>
    </cfRule>
    <cfRule type="cellIs" dxfId="327" priority="33" operator="greaterThan">
      <formula>100%</formula>
    </cfRule>
  </conditionalFormatting>
  <conditionalFormatting sqref="Q84">
    <cfRule type="cellIs" dxfId="326" priority="31" operator="notEqual">
      <formula>0</formula>
    </cfRule>
  </conditionalFormatting>
  <conditionalFormatting sqref="H97 P98">
    <cfRule type="expression" dxfId="325" priority="28">
      <formula>$P$96="Nein | Nej"</formula>
    </cfRule>
  </conditionalFormatting>
  <conditionalFormatting sqref="G97">
    <cfRule type="expression" dxfId="324" priority="30">
      <formula>$G$96="Nein | Nej"</formula>
    </cfRule>
  </conditionalFormatting>
  <conditionalFormatting sqref="I97">
    <cfRule type="expression" dxfId="323" priority="26">
      <formula>$I$96="Nein | Nej"</formula>
    </cfRule>
  </conditionalFormatting>
  <conditionalFormatting sqref="J97">
    <cfRule type="expression" dxfId="322" priority="24">
      <formula>$J$96="Nein | Nej"</formula>
    </cfRule>
  </conditionalFormatting>
  <conditionalFormatting sqref="J97">
    <cfRule type="expression" dxfId="321" priority="23">
      <formula>$J$96="Ja"</formula>
    </cfRule>
  </conditionalFormatting>
  <conditionalFormatting sqref="I97">
    <cfRule type="expression" dxfId="320" priority="25">
      <formula>$I$96="Ja"</formula>
    </cfRule>
  </conditionalFormatting>
  <conditionalFormatting sqref="H97">
    <cfRule type="expression" dxfId="319" priority="27">
      <formula>$H$96="Ja"</formula>
    </cfRule>
  </conditionalFormatting>
  <conditionalFormatting sqref="G97">
    <cfRule type="expression" dxfId="318" priority="29">
      <formula>$G$96="Ja"</formula>
    </cfRule>
  </conditionalFormatting>
  <conditionalFormatting sqref="K97">
    <cfRule type="expression" dxfId="317" priority="22">
      <formula>$K$96="Nein | Nej"</formula>
    </cfRule>
  </conditionalFormatting>
  <conditionalFormatting sqref="K97">
    <cfRule type="expression" dxfId="316" priority="21">
      <formula>$K$96="Ja"</formula>
    </cfRule>
  </conditionalFormatting>
  <conditionalFormatting sqref="L97">
    <cfRule type="expression" dxfId="315" priority="20">
      <formula>$L$96="Nein | Nej"</formula>
    </cfRule>
  </conditionalFormatting>
  <conditionalFormatting sqref="L97">
    <cfRule type="expression" dxfId="314" priority="19">
      <formula>$L$96="Ja"</formula>
    </cfRule>
  </conditionalFormatting>
  <conditionalFormatting sqref="M97">
    <cfRule type="expression" dxfId="313" priority="18">
      <formula>$M$96="Nein | Nej"</formula>
    </cfRule>
  </conditionalFormatting>
  <conditionalFormatting sqref="M97">
    <cfRule type="expression" dxfId="312" priority="17">
      <formula>$M$96="Ja"</formula>
    </cfRule>
  </conditionalFormatting>
  <conditionalFormatting sqref="N97">
    <cfRule type="expression" dxfId="311" priority="16">
      <formula>$N$96="Nein | Nej"</formula>
    </cfRule>
  </conditionalFormatting>
  <conditionalFormatting sqref="N97">
    <cfRule type="expression" dxfId="310" priority="15">
      <formula>$N$96="Ja"</formula>
    </cfRule>
  </conditionalFormatting>
  <conditionalFormatting sqref="O97">
    <cfRule type="expression" dxfId="309" priority="14">
      <formula>$O$96="Nein | Nej"</formula>
    </cfRule>
  </conditionalFormatting>
  <conditionalFormatting sqref="O97">
    <cfRule type="expression" dxfId="308" priority="13">
      <formula>$O$96="Ja"</formula>
    </cfRule>
  </conditionalFormatting>
  <conditionalFormatting sqref="P97">
    <cfRule type="expression" dxfId="307" priority="12">
      <formula>$P$96="Nein | Nej"</formula>
    </cfRule>
  </conditionalFormatting>
  <conditionalFormatting sqref="P97">
    <cfRule type="expression" dxfId="306" priority="11">
      <formula>$P$96="Ja"</formula>
    </cfRule>
  </conditionalFormatting>
  <conditionalFormatting sqref="Q84:Q85">
    <cfRule type="cellIs" dxfId="305" priority="10" operator="equal">
      <formula>0</formula>
    </cfRule>
  </conditionalFormatting>
  <conditionalFormatting sqref="H98">
    <cfRule type="expression" dxfId="304" priority="8">
      <formula>$H$96="Nein | Nej"</formula>
    </cfRule>
  </conditionalFormatting>
  <conditionalFormatting sqref="I98">
    <cfRule type="expression" dxfId="303" priority="7">
      <formula>$I$96="Nein | Nej"</formula>
    </cfRule>
  </conditionalFormatting>
  <conditionalFormatting sqref="J98:J99">
    <cfRule type="expression" dxfId="302" priority="6">
      <formula>$J$96="Nein | Nej"</formula>
    </cfRule>
  </conditionalFormatting>
  <conditionalFormatting sqref="K98:K99">
    <cfRule type="expression" dxfId="301" priority="5">
      <formula>$K$96="Nein | Nej"</formula>
    </cfRule>
  </conditionalFormatting>
  <conditionalFormatting sqref="L98:L99">
    <cfRule type="expression" dxfId="300" priority="4">
      <formula>$L$96="Nein | Nej"</formula>
    </cfRule>
  </conditionalFormatting>
  <conditionalFormatting sqref="M98:M99">
    <cfRule type="expression" dxfId="299" priority="3">
      <formula>$M$96="Nein | Nej"</formula>
    </cfRule>
  </conditionalFormatting>
  <conditionalFormatting sqref="N98:N99">
    <cfRule type="expression" dxfId="298" priority="2">
      <formula>$N$96="Nein | Nej"</formula>
    </cfRule>
  </conditionalFormatting>
  <conditionalFormatting sqref="O98:O99">
    <cfRule type="expression" dxfId="297" priority="1">
      <formula>$O$96="Nein | Nej"</formula>
    </cfRule>
  </conditionalFormatting>
  <dataValidations disablePrompts="1" count="15">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decimal" operator="greaterThanOrEqual" allowBlank="1" showInputMessage="1" showErrorMessage="1" sqref="K34:O48 I67:K69 P88:Q92 K52:N6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custom" allowBlank="1" showInputMessage="1" showErrorMessage="1" sqref="G96">
      <formula1>"Ja"</formula1>
    </dataValidation>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allowBlank="1" showInputMessage="1" showErrorMessage="1" error="Bitte tragen Sie entweder &quot;DE&quot; oder DK&quot; ein. | Venligst indsæt enten &quot;DE&quot; eller &quot;DK&quot;" sqref="D3"/>
  </dataValidations>
  <pageMargins left="0.25" right="0.25" top="0.75" bottom="0.75" header="0.3" footer="0.3"/>
  <pageSetup paperSize="9" scale="54" fitToHeight="2" orientation="landscape" r:id="rId1"/>
  <headerFooter alignWithMargins="0">
    <oddHeader>&amp;L&amp;"-,Fett"&amp;16 8. Partnerbudget Projektpartner 5</oddHeader>
    <oddFooter>&amp;L&amp;"-,Fett"&amp;KFF0000Budgetmodel 2 - Version 2.0.6&amp;R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1</vt:i4>
      </vt:variant>
    </vt:vector>
  </HeadingPairs>
  <TitlesOfParts>
    <vt:vector size="19" baseType="lpstr">
      <vt:lpstr>Quellen</vt:lpstr>
      <vt:lpstr>Angaben-Oplysninger</vt:lpstr>
      <vt:lpstr>Übersicht-Overblik</vt:lpstr>
      <vt:lpstr>Leadpartner</vt:lpstr>
      <vt:lpstr>Projektpartner 1</vt:lpstr>
      <vt:lpstr>Projektpartner 2</vt:lpstr>
      <vt:lpstr>Projektpartner 3</vt:lpstr>
      <vt:lpstr>Projektpartner 4</vt:lpstr>
      <vt:lpstr>Projektpartner 5</vt:lpstr>
      <vt:lpstr>Projektpartner 6</vt:lpstr>
      <vt:lpstr>Projektpartner 7</vt:lpstr>
      <vt:lpstr>Projektpartner 8</vt:lpstr>
      <vt:lpstr>Projektpartner 9</vt:lpstr>
      <vt:lpstr>Projektpartner 10</vt:lpstr>
      <vt:lpstr>Projektpartner 11</vt:lpstr>
      <vt:lpstr>Projektpartner 12</vt:lpstr>
      <vt:lpstr>Projektpartner 13</vt:lpstr>
      <vt:lpstr>Projektpartner 14</vt:lpstr>
      <vt:lpstr>'Angaben-Oplysninger'!Druckbereich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dc:creator>
  <cp:lastModifiedBy>Florian Wagenknecht</cp:lastModifiedBy>
  <cp:lastPrinted>2022-12-14T14:31:16Z</cp:lastPrinted>
  <dcterms:created xsi:type="dcterms:W3CDTF">2014-12-09T12:06:50Z</dcterms:created>
  <dcterms:modified xsi:type="dcterms:W3CDTF">2023-01-17T15:46:45Z</dcterms:modified>
</cp:coreProperties>
</file>